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345" windowWidth="19440" windowHeight="8265"/>
  </bookViews>
  <sheets>
    <sheet name="Inventaire" sheetId="1" r:id="rId1"/>
    <sheet name="Classement" sheetId="2" r:id="rId2"/>
    <sheet name="Phrases H" sheetId="3" r:id="rId3"/>
  </sheets>
  <definedNames>
    <definedName name="AérosolsInfl3b">Inventaire!$BD$19:$BD$63</definedName>
    <definedName name="Aérosolsinflam3a">Inventaire!$BC$19:$BC$63</definedName>
    <definedName name="autoréactifs6a">Inventaire!$BI$19:$BI$63</definedName>
    <definedName name="Autoréactifs6b">Inventaire!$BJ$19:$BJ$63</definedName>
    <definedName name="Comburants">Inventaire!$BL$19:$BL$63</definedName>
    <definedName name="DangE1">Inventaire!$BM$19:$BM$63</definedName>
    <definedName name="DangE2">Inventaire!$BN$19:$BN$63</definedName>
    <definedName name="DangEnv1">Inventaire!$BM$19:$BM$63</definedName>
    <definedName name="DangEnv2">Inventaire!$BN$19:$BN$63</definedName>
    <definedName name="DangH1">Inventaire!$AW$19:$AW$63</definedName>
    <definedName name="DangH2">Inventaire!$AX$19:$AX$63</definedName>
    <definedName name="DangH3">Inventaire!$AY$19:$AY$63</definedName>
    <definedName name="DangO1">Inventaire!$BO$19:$BO$63</definedName>
    <definedName name="DangO2">Inventaire!$BP$19:$BP$63</definedName>
    <definedName name="DangO3">Inventaire!$BQ$19:$BQ$63</definedName>
    <definedName name="DangP1a">Inventaire!$AZ$19:$AZ$63</definedName>
    <definedName name="DangP1b">Inventaire!$BA$19:$BA$63</definedName>
    <definedName name="DangP2">Inventaire!$BB$19:$BB$63</definedName>
    <definedName name="DangP3a">Inventaire!$BC$19:$BC$63</definedName>
    <definedName name="DangP3b">Inventaire!$BD$19:$BD$63</definedName>
    <definedName name="DangP4">Inventaire!$BE$19:$BE$63</definedName>
    <definedName name="DangP5a">Inventaire!$BF$19:$BF$63</definedName>
    <definedName name="DangP5b">Inventaire!$BG$19:$BG$63</definedName>
    <definedName name="DangP5c">Inventaire!$BH$19:$BH$63</definedName>
    <definedName name="DangP6a">Inventaire!$BI$19:$BI$63</definedName>
    <definedName name="DangP6b">Inventaire!$BJ$19:$BJ$63</definedName>
    <definedName name="DangP7">Inventaire!$BK$19:$BK$63</definedName>
    <definedName name="DangP8">Inventaire!$BL$19:$BL$63</definedName>
    <definedName name="Explosibles1a">Inventaire!$AZ$19:$AZ$63</definedName>
    <definedName name="Explosibles1b">Inventaire!$BA$19:$BA$63</definedName>
    <definedName name="GazComburants">Inventaire!$BE$19:$BE$63</definedName>
    <definedName name="GazInflammables">Inventaire!$BB$19:$BB$63</definedName>
    <definedName name="LiquInfam5a">Inventaire!$BF$19:$BF$63</definedName>
    <definedName name="LiquInflam5b">Inventaire!$BG$19:$BG$63</definedName>
    <definedName name="LiquInflam5c">Inventaire!$BH$19:$BH$63</definedName>
    <definedName name="_xlnm.Print_Area" localSheetId="0">Inventaire!$A$4:$BW$184</definedName>
    <definedName name="_xlnm.Print_Titles" localSheetId="0">Inventaire!$17:$18</definedName>
    <definedName name="_xlnm.Print_Titles" localSheetId="2">'Phrases H'!$2:$4</definedName>
    <definedName name="Pyrophoriques">Inventaire!$BK$19:$BK$63</definedName>
    <definedName name="STOTSE1">Inventaire!$AY$19:$AY$63</definedName>
    <definedName name="toxicitéaigue1">Inventaire!$AW$19:$AW$63</definedName>
    <definedName name="Toxicitéaigue2">Inventaire!$AX$19:$AX$63</definedName>
  </definedNames>
  <calcPr calcId="162913"/>
</workbook>
</file>

<file path=xl/calcChain.xml><?xml version="1.0" encoding="utf-8"?>
<calcChain xmlns="http://schemas.openxmlformats.org/spreadsheetml/2006/main">
  <c r="AW93" i="1" l="1"/>
  <c r="BL20" i="1" l="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K63"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AZ90" i="1" l="1"/>
  <c r="AZ91" i="1"/>
  <c r="AZ92" i="1"/>
  <c r="AZ93" i="1"/>
  <c r="AZ94" i="1"/>
  <c r="AZ95" i="1"/>
  <c r="AZ96" i="1"/>
  <c r="AZ97" i="1"/>
  <c r="AZ98" i="1"/>
  <c r="AZ99" i="1"/>
  <c r="AZ100"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89" i="1"/>
  <c r="AZ63" i="1" l="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19" i="1"/>
  <c r="AW90" i="1" l="1"/>
  <c r="AX90" i="1"/>
  <c r="AY90" i="1"/>
  <c r="BA90" i="1"/>
  <c r="BB90" i="1"/>
  <c r="BC90" i="1"/>
  <c r="BD90" i="1"/>
  <c r="BE90" i="1"/>
  <c r="BF90" i="1"/>
  <c r="BG90" i="1"/>
  <c r="BH90" i="1"/>
  <c r="BI90" i="1"/>
  <c r="BJ90" i="1"/>
  <c r="BK90" i="1"/>
  <c r="BL90" i="1"/>
  <c r="BM90" i="1"/>
  <c r="BN90" i="1"/>
  <c r="BO90" i="1"/>
  <c r="BP90" i="1"/>
  <c r="BQ90" i="1"/>
  <c r="AW91" i="1"/>
  <c r="AX91" i="1"/>
  <c r="AY91" i="1"/>
  <c r="BA91" i="1"/>
  <c r="BB91" i="1"/>
  <c r="BC91" i="1"/>
  <c r="BD91" i="1"/>
  <c r="BE91" i="1"/>
  <c r="BF91" i="1"/>
  <c r="BG91" i="1"/>
  <c r="BH91" i="1"/>
  <c r="BI91" i="1"/>
  <c r="BJ91" i="1"/>
  <c r="BK91" i="1"/>
  <c r="BL91" i="1"/>
  <c r="BM91" i="1"/>
  <c r="BN91" i="1"/>
  <c r="BO91" i="1"/>
  <c r="BP91" i="1"/>
  <c r="BQ91" i="1"/>
  <c r="AW92" i="1"/>
  <c r="AX92" i="1"/>
  <c r="AY92" i="1"/>
  <c r="BA92" i="1"/>
  <c r="BB92" i="1"/>
  <c r="BC92" i="1"/>
  <c r="BD92" i="1"/>
  <c r="BE92" i="1"/>
  <c r="BF92" i="1"/>
  <c r="BG92" i="1"/>
  <c r="BH92" i="1"/>
  <c r="BI92" i="1"/>
  <c r="BJ92" i="1"/>
  <c r="BK92" i="1"/>
  <c r="BL92" i="1"/>
  <c r="BM92" i="1"/>
  <c r="BN92" i="1"/>
  <c r="BO92" i="1"/>
  <c r="BP92" i="1"/>
  <c r="BQ92" i="1"/>
  <c r="AX93" i="1"/>
  <c r="AY93" i="1"/>
  <c r="BA93" i="1"/>
  <c r="BB93" i="1"/>
  <c r="BC93" i="1"/>
  <c r="BD93" i="1"/>
  <c r="BE93" i="1"/>
  <c r="BF93" i="1"/>
  <c r="BG93" i="1"/>
  <c r="BH93" i="1"/>
  <c r="BI93" i="1"/>
  <c r="BJ93" i="1"/>
  <c r="BK93" i="1"/>
  <c r="BL93" i="1"/>
  <c r="BM93" i="1"/>
  <c r="BN93" i="1"/>
  <c r="BO93" i="1"/>
  <c r="BP93" i="1"/>
  <c r="BQ93" i="1"/>
  <c r="AW94" i="1"/>
  <c r="AX94" i="1"/>
  <c r="AY94" i="1"/>
  <c r="BA94" i="1"/>
  <c r="BB94" i="1"/>
  <c r="BC94" i="1"/>
  <c r="BD94" i="1"/>
  <c r="BE94" i="1"/>
  <c r="BF94" i="1"/>
  <c r="BG94" i="1"/>
  <c r="BH94" i="1"/>
  <c r="BI94" i="1"/>
  <c r="BJ94" i="1"/>
  <c r="BK94" i="1"/>
  <c r="BL94" i="1"/>
  <c r="BM94" i="1"/>
  <c r="BN94" i="1"/>
  <c r="BO94" i="1"/>
  <c r="BP94" i="1"/>
  <c r="BQ94" i="1"/>
  <c r="AW95" i="1"/>
  <c r="AX95" i="1"/>
  <c r="AY95" i="1"/>
  <c r="BA95" i="1"/>
  <c r="BB95" i="1"/>
  <c r="BC95" i="1"/>
  <c r="BD95" i="1"/>
  <c r="BE95" i="1"/>
  <c r="BF95" i="1"/>
  <c r="BG95" i="1"/>
  <c r="BH95" i="1"/>
  <c r="BI95" i="1"/>
  <c r="BJ95" i="1"/>
  <c r="BK95" i="1"/>
  <c r="BL95" i="1"/>
  <c r="BM95" i="1"/>
  <c r="BN95" i="1"/>
  <c r="BO95" i="1"/>
  <c r="BP95" i="1"/>
  <c r="BQ95" i="1"/>
  <c r="AW96" i="1"/>
  <c r="AX96" i="1"/>
  <c r="AY96" i="1"/>
  <c r="BA96" i="1"/>
  <c r="BB96" i="1"/>
  <c r="BC96" i="1"/>
  <c r="BD96" i="1"/>
  <c r="BE96" i="1"/>
  <c r="BF96" i="1"/>
  <c r="BG96" i="1"/>
  <c r="BH96" i="1"/>
  <c r="BI96" i="1"/>
  <c r="BJ96" i="1"/>
  <c r="BK96" i="1"/>
  <c r="BL96" i="1"/>
  <c r="BM96" i="1"/>
  <c r="BN96" i="1"/>
  <c r="BO96" i="1"/>
  <c r="BP96" i="1"/>
  <c r="BQ96" i="1"/>
  <c r="AW97" i="1"/>
  <c r="AX97" i="1"/>
  <c r="AY97" i="1"/>
  <c r="BA97" i="1"/>
  <c r="BB97" i="1"/>
  <c r="BC97" i="1"/>
  <c r="BD97" i="1"/>
  <c r="BE97" i="1"/>
  <c r="BF97" i="1"/>
  <c r="BG97" i="1"/>
  <c r="BH97" i="1"/>
  <c r="BI97" i="1"/>
  <c r="BJ97" i="1"/>
  <c r="BK97" i="1"/>
  <c r="BL97" i="1"/>
  <c r="BM97" i="1"/>
  <c r="BN97" i="1"/>
  <c r="BO97" i="1"/>
  <c r="BP97" i="1"/>
  <c r="BQ97" i="1"/>
  <c r="AW98" i="1"/>
  <c r="AX98" i="1"/>
  <c r="AY98" i="1"/>
  <c r="BA98" i="1"/>
  <c r="BB98" i="1"/>
  <c r="BC98" i="1"/>
  <c r="BD98" i="1"/>
  <c r="BE98" i="1"/>
  <c r="BF98" i="1"/>
  <c r="BG98" i="1"/>
  <c r="BH98" i="1"/>
  <c r="BI98" i="1"/>
  <c r="BJ98" i="1"/>
  <c r="BK98" i="1"/>
  <c r="BL98" i="1"/>
  <c r="BM98" i="1"/>
  <c r="BN98" i="1"/>
  <c r="BO98" i="1"/>
  <c r="BP98" i="1"/>
  <c r="BQ98" i="1"/>
  <c r="AW99" i="1"/>
  <c r="AX99" i="1"/>
  <c r="AY99" i="1"/>
  <c r="BA99" i="1"/>
  <c r="BB99" i="1"/>
  <c r="BC99" i="1"/>
  <c r="BD99" i="1"/>
  <c r="BE99" i="1"/>
  <c r="BF99" i="1"/>
  <c r="BG99" i="1"/>
  <c r="BH99" i="1"/>
  <c r="BI99" i="1"/>
  <c r="BJ99" i="1"/>
  <c r="BK99" i="1"/>
  <c r="BL99" i="1"/>
  <c r="BM99" i="1"/>
  <c r="BN99" i="1"/>
  <c r="BO99" i="1"/>
  <c r="BP99" i="1"/>
  <c r="BQ99" i="1"/>
  <c r="AW100" i="1"/>
  <c r="AX100" i="1"/>
  <c r="AY100" i="1"/>
  <c r="BA100" i="1"/>
  <c r="BB100" i="1"/>
  <c r="BC100" i="1"/>
  <c r="BD100" i="1"/>
  <c r="BE100" i="1"/>
  <c r="BF100" i="1"/>
  <c r="BG100" i="1"/>
  <c r="BH100" i="1"/>
  <c r="BI100" i="1"/>
  <c r="BJ100" i="1"/>
  <c r="BK100" i="1"/>
  <c r="BL100" i="1"/>
  <c r="BM100" i="1"/>
  <c r="BN100" i="1"/>
  <c r="BO100" i="1"/>
  <c r="BP100" i="1"/>
  <c r="BQ100" i="1"/>
  <c r="AW101" i="1"/>
  <c r="AX101" i="1"/>
  <c r="AY101" i="1"/>
  <c r="BA101" i="1"/>
  <c r="BB101" i="1"/>
  <c r="BC101" i="1"/>
  <c r="BD101" i="1"/>
  <c r="BE101" i="1"/>
  <c r="BF101" i="1"/>
  <c r="BG101" i="1"/>
  <c r="BH101" i="1"/>
  <c r="BI101" i="1"/>
  <c r="BJ101" i="1"/>
  <c r="BK101" i="1"/>
  <c r="BL101" i="1"/>
  <c r="BM101" i="1"/>
  <c r="BN101" i="1"/>
  <c r="BO101" i="1"/>
  <c r="BP101" i="1"/>
  <c r="BQ101" i="1"/>
  <c r="AW102" i="1"/>
  <c r="AX102" i="1"/>
  <c r="AY102" i="1"/>
  <c r="BA102" i="1"/>
  <c r="BB102" i="1"/>
  <c r="BC102" i="1"/>
  <c r="BD102" i="1"/>
  <c r="BE102" i="1"/>
  <c r="BF102" i="1"/>
  <c r="BG102" i="1"/>
  <c r="BH102" i="1"/>
  <c r="BI102" i="1"/>
  <c r="BJ102" i="1"/>
  <c r="BK102" i="1"/>
  <c r="BL102" i="1"/>
  <c r="BM102" i="1"/>
  <c r="BN102" i="1"/>
  <c r="BO102" i="1"/>
  <c r="BP102" i="1"/>
  <c r="BQ102" i="1"/>
  <c r="AW103" i="1"/>
  <c r="AX103" i="1"/>
  <c r="AY103" i="1"/>
  <c r="BA103" i="1"/>
  <c r="BB103" i="1"/>
  <c r="BC103" i="1"/>
  <c r="BD103" i="1"/>
  <c r="BE103" i="1"/>
  <c r="BF103" i="1"/>
  <c r="BG103" i="1"/>
  <c r="BH103" i="1"/>
  <c r="BI103" i="1"/>
  <c r="BJ103" i="1"/>
  <c r="BK103" i="1"/>
  <c r="BL103" i="1"/>
  <c r="BM103" i="1"/>
  <c r="BN103" i="1"/>
  <c r="BO103" i="1"/>
  <c r="BP103" i="1"/>
  <c r="BQ103" i="1"/>
  <c r="AW104" i="1"/>
  <c r="AX104" i="1"/>
  <c r="AY104" i="1"/>
  <c r="BA104" i="1"/>
  <c r="BB104" i="1"/>
  <c r="BC104" i="1"/>
  <c r="BD104" i="1"/>
  <c r="BE104" i="1"/>
  <c r="BF104" i="1"/>
  <c r="BG104" i="1"/>
  <c r="BH104" i="1"/>
  <c r="BI104" i="1"/>
  <c r="BJ104" i="1"/>
  <c r="BK104" i="1"/>
  <c r="BL104" i="1"/>
  <c r="BM104" i="1"/>
  <c r="BN104" i="1"/>
  <c r="BO104" i="1"/>
  <c r="BP104" i="1"/>
  <c r="BQ104" i="1"/>
  <c r="AW105" i="1"/>
  <c r="AX105" i="1"/>
  <c r="AY105" i="1"/>
  <c r="BA105" i="1"/>
  <c r="BB105" i="1"/>
  <c r="BC105" i="1"/>
  <c r="BD105" i="1"/>
  <c r="BE105" i="1"/>
  <c r="BF105" i="1"/>
  <c r="BG105" i="1"/>
  <c r="BH105" i="1"/>
  <c r="BI105" i="1"/>
  <c r="BJ105" i="1"/>
  <c r="BK105" i="1"/>
  <c r="BL105" i="1"/>
  <c r="BM105" i="1"/>
  <c r="BN105" i="1"/>
  <c r="BO105" i="1"/>
  <c r="BP105" i="1"/>
  <c r="BQ105" i="1"/>
  <c r="AW106" i="1"/>
  <c r="AX106" i="1"/>
  <c r="AY106" i="1"/>
  <c r="BA106" i="1"/>
  <c r="BB106" i="1"/>
  <c r="BC106" i="1"/>
  <c r="BD106" i="1"/>
  <c r="BE106" i="1"/>
  <c r="BF106" i="1"/>
  <c r="BG106" i="1"/>
  <c r="BH106" i="1"/>
  <c r="BI106" i="1"/>
  <c r="BJ106" i="1"/>
  <c r="BK106" i="1"/>
  <c r="BL106" i="1"/>
  <c r="BM106" i="1"/>
  <c r="BN106" i="1"/>
  <c r="BO106" i="1"/>
  <c r="BP106" i="1"/>
  <c r="BQ106" i="1"/>
  <c r="AW107" i="1"/>
  <c r="AX107" i="1"/>
  <c r="AY107" i="1"/>
  <c r="BA107" i="1"/>
  <c r="BB107" i="1"/>
  <c r="BC107" i="1"/>
  <c r="BD107" i="1"/>
  <c r="BE107" i="1"/>
  <c r="BF107" i="1"/>
  <c r="BG107" i="1"/>
  <c r="BH107" i="1"/>
  <c r="BI107" i="1"/>
  <c r="BJ107" i="1"/>
  <c r="BK107" i="1"/>
  <c r="BL107" i="1"/>
  <c r="BM107" i="1"/>
  <c r="BN107" i="1"/>
  <c r="BO107" i="1"/>
  <c r="BP107" i="1"/>
  <c r="BQ107" i="1"/>
  <c r="AW108" i="1"/>
  <c r="AX108" i="1"/>
  <c r="AY108" i="1"/>
  <c r="BA108" i="1"/>
  <c r="BB108" i="1"/>
  <c r="BC108" i="1"/>
  <c r="BD108" i="1"/>
  <c r="BE108" i="1"/>
  <c r="BF108" i="1"/>
  <c r="BG108" i="1"/>
  <c r="BH108" i="1"/>
  <c r="BI108" i="1"/>
  <c r="BJ108" i="1"/>
  <c r="BK108" i="1"/>
  <c r="BL108" i="1"/>
  <c r="BM108" i="1"/>
  <c r="BN108" i="1"/>
  <c r="BO108" i="1"/>
  <c r="BP108" i="1"/>
  <c r="BQ108" i="1"/>
  <c r="AW109" i="1"/>
  <c r="AX109" i="1"/>
  <c r="AY109" i="1"/>
  <c r="BA109" i="1"/>
  <c r="BB109" i="1"/>
  <c r="BC109" i="1"/>
  <c r="BD109" i="1"/>
  <c r="BE109" i="1"/>
  <c r="BF109" i="1"/>
  <c r="BG109" i="1"/>
  <c r="BH109" i="1"/>
  <c r="BI109" i="1"/>
  <c r="BJ109" i="1"/>
  <c r="BK109" i="1"/>
  <c r="BL109" i="1"/>
  <c r="BM109" i="1"/>
  <c r="BN109" i="1"/>
  <c r="BO109" i="1"/>
  <c r="BP109" i="1"/>
  <c r="BQ109" i="1"/>
  <c r="AW110" i="1"/>
  <c r="AX110" i="1"/>
  <c r="AY110" i="1"/>
  <c r="BA110" i="1"/>
  <c r="BB110" i="1"/>
  <c r="BC110" i="1"/>
  <c r="BD110" i="1"/>
  <c r="BE110" i="1"/>
  <c r="BF110" i="1"/>
  <c r="BG110" i="1"/>
  <c r="BH110" i="1"/>
  <c r="BI110" i="1"/>
  <c r="BJ110" i="1"/>
  <c r="BK110" i="1"/>
  <c r="BL110" i="1"/>
  <c r="BM110" i="1"/>
  <c r="BN110" i="1"/>
  <c r="BO110" i="1"/>
  <c r="BP110" i="1"/>
  <c r="BQ110" i="1"/>
  <c r="AW111" i="1"/>
  <c r="AX111" i="1"/>
  <c r="AY111" i="1"/>
  <c r="BA111" i="1"/>
  <c r="BB111" i="1"/>
  <c r="BC111" i="1"/>
  <c r="BD111" i="1"/>
  <c r="BE111" i="1"/>
  <c r="BF111" i="1"/>
  <c r="BG111" i="1"/>
  <c r="BH111" i="1"/>
  <c r="BI111" i="1"/>
  <c r="BJ111" i="1"/>
  <c r="BK111" i="1"/>
  <c r="BL111" i="1"/>
  <c r="BM111" i="1"/>
  <c r="BN111" i="1"/>
  <c r="BO111" i="1"/>
  <c r="BP111" i="1"/>
  <c r="BQ111" i="1"/>
  <c r="AW112" i="1"/>
  <c r="AX112" i="1"/>
  <c r="AY112" i="1"/>
  <c r="BA112" i="1"/>
  <c r="BB112" i="1"/>
  <c r="BC112" i="1"/>
  <c r="BD112" i="1"/>
  <c r="BE112" i="1"/>
  <c r="BF112" i="1"/>
  <c r="BG112" i="1"/>
  <c r="BH112" i="1"/>
  <c r="BI112" i="1"/>
  <c r="BJ112" i="1"/>
  <c r="BK112" i="1"/>
  <c r="BL112" i="1"/>
  <c r="BM112" i="1"/>
  <c r="BN112" i="1"/>
  <c r="BO112" i="1"/>
  <c r="BP112" i="1"/>
  <c r="BQ112" i="1"/>
  <c r="AW113" i="1"/>
  <c r="AX113" i="1"/>
  <c r="AY113" i="1"/>
  <c r="BA113" i="1"/>
  <c r="BB113" i="1"/>
  <c r="BC113" i="1"/>
  <c r="BD113" i="1"/>
  <c r="BE113" i="1"/>
  <c r="BF113" i="1"/>
  <c r="BG113" i="1"/>
  <c r="BH113" i="1"/>
  <c r="BI113" i="1"/>
  <c r="BJ113" i="1"/>
  <c r="BK113" i="1"/>
  <c r="BL113" i="1"/>
  <c r="BM113" i="1"/>
  <c r="BN113" i="1"/>
  <c r="BO113" i="1"/>
  <c r="BP113" i="1"/>
  <c r="BQ113" i="1"/>
  <c r="AW114" i="1"/>
  <c r="AX114" i="1"/>
  <c r="AY114" i="1"/>
  <c r="BA114" i="1"/>
  <c r="BB114" i="1"/>
  <c r="BC114" i="1"/>
  <c r="BD114" i="1"/>
  <c r="BE114" i="1"/>
  <c r="BF114" i="1"/>
  <c r="BG114" i="1"/>
  <c r="BH114" i="1"/>
  <c r="BI114" i="1"/>
  <c r="BJ114" i="1"/>
  <c r="BK114" i="1"/>
  <c r="BL114" i="1"/>
  <c r="BM114" i="1"/>
  <c r="BN114" i="1"/>
  <c r="BO114" i="1"/>
  <c r="BP114" i="1"/>
  <c r="BQ114" i="1"/>
  <c r="AW115" i="1"/>
  <c r="AX115" i="1"/>
  <c r="AY115" i="1"/>
  <c r="BA115" i="1"/>
  <c r="BB115" i="1"/>
  <c r="BC115" i="1"/>
  <c r="BD115" i="1"/>
  <c r="BE115" i="1"/>
  <c r="BF115" i="1"/>
  <c r="BG115" i="1"/>
  <c r="BH115" i="1"/>
  <c r="BI115" i="1"/>
  <c r="BJ115" i="1"/>
  <c r="BK115" i="1"/>
  <c r="BL115" i="1"/>
  <c r="BM115" i="1"/>
  <c r="BN115" i="1"/>
  <c r="BO115" i="1"/>
  <c r="BP115" i="1"/>
  <c r="BQ115" i="1"/>
  <c r="AW116" i="1"/>
  <c r="AX116" i="1"/>
  <c r="AY116" i="1"/>
  <c r="BA116" i="1"/>
  <c r="BB116" i="1"/>
  <c r="BC116" i="1"/>
  <c r="BD116" i="1"/>
  <c r="BE116" i="1"/>
  <c r="BF116" i="1"/>
  <c r="BG116" i="1"/>
  <c r="BH116" i="1"/>
  <c r="BI116" i="1"/>
  <c r="BJ116" i="1"/>
  <c r="BK116" i="1"/>
  <c r="BL116" i="1"/>
  <c r="BM116" i="1"/>
  <c r="BN116" i="1"/>
  <c r="BO116" i="1"/>
  <c r="BP116" i="1"/>
  <c r="BQ116" i="1"/>
  <c r="AW117" i="1"/>
  <c r="AX117" i="1"/>
  <c r="AY117" i="1"/>
  <c r="BA117" i="1"/>
  <c r="BB117" i="1"/>
  <c r="BC117" i="1"/>
  <c r="BD117" i="1"/>
  <c r="BE117" i="1"/>
  <c r="BF117" i="1"/>
  <c r="BG117" i="1"/>
  <c r="BH117" i="1"/>
  <c r="BI117" i="1"/>
  <c r="BJ117" i="1"/>
  <c r="BK117" i="1"/>
  <c r="BL117" i="1"/>
  <c r="BM117" i="1"/>
  <c r="BN117" i="1"/>
  <c r="BO117" i="1"/>
  <c r="BP117" i="1"/>
  <c r="BQ117" i="1"/>
  <c r="AW118" i="1"/>
  <c r="AX118" i="1"/>
  <c r="AY118" i="1"/>
  <c r="BA118" i="1"/>
  <c r="BB118" i="1"/>
  <c r="BC118" i="1"/>
  <c r="BD118" i="1"/>
  <c r="BE118" i="1"/>
  <c r="BF118" i="1"/>
  <c r="BG118" i="1"/>
  <c r="BH118" i="1"/>
  <c r="BI118" i="1"/>
  <c r="BJ118" i="1"/>
  <c r="BK118" i="1"/>
  <c r="BL118" i="1"/>
  <c r="BM118" i="1"/>
  <c r="BN118" i="1"/>
  <c r="BO118" i="1"/>
  <c r="BP118" i="1"/>
  <c r="BQ118" i="1"/>
  <c r="AW119" i="1"/>
  <c r="AX119" i="1"/>
  <c r="AY119" i="1"/>
  <c r="BA119" i="1"/>
  <c r="BB119" i="1"/>
  <c r="BC119" i="1"/>
  <c r="BD119" i="1"/>
  <c r="BE119" i="1"/>
  <c r="BF119" i="1"/>
  <c r="BG119" i="1"/>
  <c r="BH119" i="1"/>
  <c r="BI119" i="1"/>
  <c r="BJ119" i="1"/>
  <c r="BK119" i="1"/>
  <c r="BL119" i="1"/>
  <c r="BM119" i="1"/>
  <c r="BN119" i="1"/>
  <c r="BO119" i="1"/>
  <c r="BP119" i="1"/>
  <c r="BQ119" i="1"/>
  <c r="AW120" i="1"/>
  <c r="AX120" i="1"/>
  <c r="AY120" i="1"/>
  <c r="BA120" i="1"/>
  <c r="BB120" i="1"/>
  <c r="BC120" i="1"/>
  <c r="BD120" i="1"/>
  <c r="BE120" i="1"/>
  <c r="BF120" i="1"/>
  <c r="BG120" i="1"/>
  <c r="BH120" i="1"/>
  <c r="BI120" i="1"/>
  <c r="BJ120" i="1"/>
  <c r="BK120" i="1"/>
  <c r="BL120" i="1"/>
  <c r="BM120" i="1"/>
  <c r="BN120" i="1"/>
  <c r="BO120" i="1"/>
  <c r="BP120" i="1"/>
  <c r="BQ120" i="1"/>
  <c r="AW121" i="1"/>
  <c r="AX121" i="1"/>
  <c r="AY121" i="1"/>
  <c r="BA121" i="1"/>
  <c r="BB121" i="1"/>
  <c r="BC121" i="1"/>
  <c r="BD121" i="1"/>
  <c r="BE121" i="1"/>
  <c r="BF121" i="1"/>
  <c r="BG121" i="1"/>
  <c r="BH121" i="1"/>
  <c r="BI121" i="1"/>
  <c r="BJ121" i="1"/>
  <c r="BK121" i="1"/>
  <c r="BL121" i="1"/>
  <c r="BM121" i="1"/>
  <c r="BN121" i="1"/>
  <c r="BO121" i="1"/>
  <c r="BP121" i="1"/>
  <c r="BQ121" i="1"/>
  <c r="AW122" i="1"/>
  <c r="AX122" i="1"/>
  <c r="AY122" i="1"/>
  <c r="BA122" i="1"/>
  <c r="BB122" i="1"/>
  <c r="BC122" i="1"/>
  <c r="BD122" i="1"/>
  <c r="BE122" i="1"/>
  <c r="BF122" i="1"/>
  <c r="BG122" i="1"/>
  <c r="BH122" i="1"/>
  <c r="BI122" i="1"/>
  <c r="BJ122" i="1"/>
  <c r="BK122" i="1"/>
  <c r="BL122" i="1"/>
  <c r="BM122" i="1"/>
  <c r="BN122" i="1"/>
  <c r="BO122" i="1"/>
  <c r="BP122" i="1"/>
  <c r="BQ122" i="1"/>
  <c r="AW123" i="1"/>
  <c r="AX123" i="1"/>
  <c r="AY123" i="1"/>
  <c r="BA123" i="1"/>
  <c r="BB123" i="1"/>
  <c r="BC123" i="1"/>
  <c r="BD123" i="1"/>
  <c r="BE123" i="1"/>
  <c r="BF123" i="1"/>
  <c r="BG123" i="1"/>
  <c r="BH123" i="1"/>
  <c r="BI123" i="1"/>
  <c r="BJ123" i="1"/>
  <c r="BK123" i="1"/>
  <c r="BL123" i="1"/>
  <c r="BM123" i="1"/>
  <c r="BN123" i="1"/>
  <c r="BO123" i="1"/>
  <c r="BP123" i="1"/>
  <c r="BQ123" i="1"/>
  <c r="AW124" i="1"/>
  <c r="AX124" i="1"/>
  <c r="AY124" i="1"/>
  <c r="BA124" i="1"/>
  <c r="BB124" i="1"/>
  <c r="BC124" i="1"/>
  <c r="BD124" i="1"/>
  <c r="BE124" i="1"/>
  <c r="BF124" i="1"/>
  <c r="BG124" i="1"/>
  <c r="BH124" i="1"/>
  <c r="BI124" i="1"/>
  <c r="BJ124" i="1"/>
  <c r="BK124" i="1"/>
  <c r="BL124" i="1"/>
  <c r="BM124" i="1"/>
  <c r="BN124" i="1"/>
  <c r="BO124" i="1"/>
  <c r="BP124" i="1"/>
  <c r="BQ124" i="1"/>
  <c r="AW125" i="1"/>
  <c r="AX125" i="1"/>
  <c r="AY125" i="1"/>
  <c r="BA125" i="1"/>
  <c r="BB125" i="1"/>
  <c r="BC125" i="1"/>
  <c r="BD125" i="1"/>
  <c r="BE125" i="1"/>
  <c r="BF125" i="1"/>
  <c r="BG125" i="1"/>
  <c r="BH125" i="1"/>
  <c r="BI125" i="1"/>
  <c r="BJ125" i="1"/>
  <c r="BK125" i="1"/>
  <c r="BL125" i="1"/>
  <c r="BM125" i="1"/>
  <c r="BN125" i="1"/>
  <c r="BO125" i="1"/>
  <c r="BP125" i="1"/>
  <c r="BQ125" i="1"/>
  <c r="AW126" i="1"/>
  <c r="AX126" i="1"/>
  <c r="AY126" i="1"/>
  <c r="BA126" i="1"/>
  <c r="BB126" i="1"/>
  <c r="BC126" i="1"/>
  <c r="BD126" i="1"/>
  <c r="BE126" i="1"/>
  <c r="BF126" i="1"/>
  <c r="BG126" i="1"/>
  <c r="BH126" i="1"/>
  <c r="BI126" i="1"/>
  <c r="BJ126" i="1"/>
  <c r="BK126" i="1"/>
  <c r="BL126" i="1"/>
  <c r="BM126" i="1"/>
  <c r="BN126" i="1"/>
  <c r="BO126" i="1"/>
  <c r="BP126" i="1"/>
  <c r="BQ126" i="1"/>
  <c r="AW127" i="1"/>
  <c r="AX127" i="1"/>
  <c r="AY127" i="1"/>
  <c r="BA127" i="1"/>
  <c r="BB127" i="1"/>
  <c r="BC127" i="1"/>
  <c r="BD127" i="1"/>
  <c r="BE127" i="1"/>
  <c r="BF127" i="1"/>
  <c r="BG127" i="1"/>
  <c r="BH127" i="1"/>
  <c r="BI127" i="1"/>
  <c r="BJ127" i="1"/>
  <c r="BK127" i="1"/>
  <c r="BL127" i="1"/>
  <c r="BM127" i="1"/>
  <c r="BN127" i="1"/>
  <c r="BO127" i="1"/>
  <c r="BP127" i="1"/>
  <c r="BQ127" i="1"/>
  <c r="AW128" i="1"/>
  <c r="AX128" i="1"/>
  <c r="AY128" i="1"/>
  <c r="BA128" i="1"/>
  <c r="BB128" i="1"/>
  <c r="BC128" i="1"/>
  <c r="BD128" i="1"/>
  <c r="BE128" i="1"/>
  <c r="BF128" i="1"/>
  <c r="BG128" i="1"/>
  <c r="BH128" i="1"/>
  <c r="BI128" i="1"/>
  <c r="BJ128" i="1"/>
  <c r="BK128" i="1"/>
  <c r="BL128" i="1"/>
  <c r="BM128" i="1"/>
  <c r="BN128" i="1"/>
  <c r="BO128" i="1"/>
  <c r="BP128" i="1"/>
  <c r="BQ128" i="1"/>
  <c r="AW129" i="1"/>
  <c r="AX129" i="1"/>
  <c r="AY129" i="1"/>
  <c r="BA129" i="1"/>
  <c r="BB129" i="1"/>
  <c r="BC129" i="1"/>
  <c r="BD129" i="1"/>
  <c r="BE129" i="1"/>
  <c r="BF129" i="1"/>
  <c r="BG129" i="1"/>
  <c r="BH129" i="1"/>
  <c r="BI129" i="1"/>
  <c r="BJ129" i="1"/>
  <c r="BK129" i="1"/>
  <c r="BL129" i="1"/>
  <c r="BM129" i="1"/>
  <c r="BN129" i="1"/>
  <c r="BO129" i="1"/>
  <c r="BP129" i="1"/>
  <c r="BQ129" i="1"/>
  <c r="AW130" i="1"/>
  <c r="AX130" i="1"/>
  <c r="AY130" i="1"/>
  <c r="BA130" i="1"/>
  <c r="BB130" i="1"/>
  <c r="BC130" i="1"/>
  <c r="BD130" i="1"/>
  <c r="BE130" i="1"/>
  <c r="BF130" i="1"/>
  <c r="BG130" i="1"/>
  <c r="BH130" i="1"/>
  <c r="BI130" i="1"/>
  <c r="BJ130" i="1"/>
  <c r="BK130" i="1"/>
  <c r="BL130" i="1"/>
  <c r="BM130" i="1"/>
  <c r="BN130" i="1"/>
  <c r="BO130" i="1"/>
  <c r="BP130" i="1"/>
  <c r="BQ130" i="1"/>
  <c r="AW131" i="1"/>
  <c r="AX131" i="1"/>
  <c r="AY131" i="1"/>
  <c r="BA131" i="1"/>
  <c r="BB131" i="1"/>
  <c r="BC131" i="1"/>
  <c r="BD131" i="1"/>
  <c r="BE131" i="1"/>
  <c r="BF131" i="1"/>
  <c r="BG131" i="1"/>
  <c r="BH131" i="1"/>
  <c r="BI131" i="1"/>
  <c r="BJ131" i="1"/>
  <c r="BK131" i="1"/>
  <c r="BL131" i="1"/>
  <c r="BM131" i="1"/>
  <c r="BN131" i="1"/>
  <c r="BO131" i="1"/>
  <c r="BP131" i="1"/>
  <c r="BQ131" i="1"/>
  <c r="AW132" i="1"/>
  <c r="AX132" i="1"/>
  <c r="AY132" i="1"/>
  <c r="BA132" i="1"/>
  <c r="BB132" i="1"/>
  <c r="BC132" i="1"/>
  <c r="BD132" i="1"/>
  <c r="BE132" i="1"/>
  <c r="BF132" i="1"/>
  <c r="BG132" i="1"/>
  <c r="BH132" i="1"/>
  <c r="BI132" i="1"/>
  <c r="BJ132" i="1"/>
  <c r="BK132" i="1"/>
  <c r="BL132" i="1"/>
  <c r="BM132" i="1"/>
  <c r="BN132" i="1"/>
  <c r="BO132" i="1"/>
  <c r="BP132" i="1"/>
  <c r="BQ132" i="1"/>
  <c r="AW133" i="1"/>
  <c r="AX133" i="1"/>
  <c r="AY133" i="1"/>
  <c r="BA133" i="1"/>
  <c r="BB133" i="1"/>
  <c r="BC133" i="1"/>
  <c r="BD133" i="1"/>
  <c r="BE133" i="1"/>
  <c r="BF133" i="1"/>
  <c r="BG133" i="1"/>
  <c r="BH133" i="1"/>
  <c r="BI133" i="1"/>
  <c r="BJ133" i="1"/>
  <c r="BK133" i="1"/>
  <c r="BL133" i="1"/>
  <c r="BM133" i="1"/>
  <c r="BN133" i="1"/>
  <c r="BO133" i="1"/>
  <c r="BP133" i="1"/>
  <c r="BQ133" i="1"/>
  <c r="AW134" i="1"/>
  <c r="AX134" i="1"/>
  <c r="AY134" i="1"/>
  <c r="BA134" i="1"/>
  <c r="BB134" i="1"/>
  <c r="BC134" i="1"/>
  <c r="BD134" i="1"/>
  <c r="BE134" i="1"/>
  <c r="BF134" i="1"/>
  <c r="BG134" i="1"/>
  <c r="BH134" i="1"/>
  <c r="BI134" i="1"/>
  <c r="BJ134" i="1"/>
  <c r="BK134" i="1"/>
  <c r="BL134" i="1"/>
  <c r="BM134" i="1"/>
  <c r="BN134" i="1"/>
  <c r="BO134" i="1"/>
  <c r="BP134" i="1"/>
  <c r="BQ134" i="1"/>
  <c r="AW135" i="1"/>
  <c r="AX135" i="1"/>
  <c r="AY135" i="1"/>
  <c r="BA135" i="1"/>
  <c r="BB135" i="1"/>
  <c r="BC135" i="1"/>
  <c r="BD135" i="1"/>
  <c r="BE135" i="1"/>
  <c r="BF135" i="1"/>
  <c r="BG135" i="1"/>
  <c r="BH135" i="1"/>
  <c r="BI135" i="1"/>
  <c r="BJ135" i="1"/>
  <c r="BK135" i="1"/>
  <c r="BL135" i="1"/>
  <c r="BM135" i="1"/>
  <c r="BN135" i="1"/>
  <c r="BO135" i="1"/>
  <c r="BP135" i="1"/>
  <c r="BQ135" i="1"/>
  <c r="AW136" i="1"/>
  <c r="AX136" i="1"/>
  <c r="AY136" i="1"/>
  <c r="BA136" i="1"/>
  <c r="BB136" i="1"/>
  <c r="BC136" i="1"/>
  <c r="BD136" i="1"/>
  <c r="BE136" i="1"/>
  <c r="BF136" i="1"/>
  <c r="BG136" i="1"/>
  <c r="BH136" i="1"/>
  <c r="BI136" i="1"/>
  <c r="BJ136" i="1"/>
  <c r="BK136" i="1"/>
  <c r="BL136" i="1"/>
  <c r="BM136" i="1"/>
  <c r="BN136" i="1"/>
  <c r="BO136" i="1"/>
  <c r="BP136" i="1"/>
  <c r="BQ136" i="1"/>
  <c r="AW137" i="1"/>
  <c r="AX137" i="1"/>
  <c r="AY137" i="1"/>
  <c r="BA137" i="1"/>
  <c r="BB137" i="1"/>
  <c r="BC137" i="1"/>
  <c r="BD137" i="1"/>
  <c r="BE137" i="1"/>
  <c r="BF137" i="1"/>
  <c r="BG137" i="1"/>
  <c r="BH137" i="1"/>
  <c r="BI137" i="1"/>
  <c r="BJ137" i="1"/>
  <c r="BK137" i="1"/>
  <c r="BL137" i="1"/>
  <c r="BM137" i="1"/>
  <c r="BN137" i="1"/>
  <c r="BO137" i="1"/>
  <c r="BP137" i="1"/>
  <c r="BQ137" i="1"/>
  <c r="AW138" i="1"/>
  <c r="AX138" i="1"/>
  <c r="AY138" i="1"/>
  <c r="BA138" i="1"/>
  <c r="BB138" i="1"/>
  <c r="BC138" i="1"/>
  <c r="BD138" i="1"/>
  <c r="BE138" i="1"/>
  <c r="BF138" i="1"/>
  <c r="BG138" i="1"/>
  <c r="BH138" i="1"/>
  <c r="BI138" i="1"/>
  <c r="BJ138" i="1"/>
  <c r="BK138" i="1"/>
  <c r="BL138" i="1"/>
  <c r="BM138" i="1"/>
  <c r="BN138" i="1"/>
  <c r="BO138" i="1"/>
  <c r="BP138" i="1"/>
  <c r="BQ138" i="1"/>
  <c r="AW139" i="1"/>
  <c r="AX139" i="1"/>
  <c r="AY139" i="1"/>
  <c r="BA139" i="1"/>
  <c r="BB139" i="1"/>
  <c r="BC139" i="1"/>
  <c r="BD139" i="1"/>
  <c r="BE139" i="1"/>
  <c r="BF139" i="1"/>
  <c r="BG139" i="1"/>
  <c r="BH139" i="1"/>
  <c r="BI139" i="1"/>
  <c r="BJ139" i="1"/>
  <c r="BK139" i="1"/>
  <c r="BL139" i="1"/>
  <c r="BM139" i="1"/>
  <c r="BN139" i="1"/>
  <c r="BO139" i="1"/>
  <c r="BP139" i="1"/>
  <c r="BQ139" i="1"/>
  <c r="AW140" i="1"/>
  <c r="AX140" i="1"/>
  <c r="AY140" i="1"/>
  <c r="BA140" i="1"/>
  <c r="BB140" i="1"/>
  <c r="BC140" i="1"/>
  <c r="BD140" i="1"/>
  <c r="BE140" i="1"/>
  <c r="BF140" i="1"/>
  <c r="BG140" i="1"/>
  <c r="BH140" i="1"/>
  <c r="BI140" i="1"/>
  <c r="BJ140" i="1"/>
  <c r="BK140" i="1"/>
  <c r="BL140" i="1"/>
  <c r="BM140" i="1"/>
  <c r="BN140" i="1"/>
  <c r="BO140" i="1"/>
  <c r="BP140" i="1"/>
  <c r="BQ140" i="1"/>
  <c r="AW141" i="1"/>
  <c r="AX141" i="1"/>
  <c r="AY141" i="1"/>
  <c r="BA141" i="1"/>
  <c r="BB141" i="1"/>
  <c r="BC141" i="1"/>
  <c r="BD141" i="1"/>
  <c r="BE141" i="1"/>
  <c r="BF141" i="1"/>
  <c r="BG141" i="1"/>
  <c r="BH141" i="1"/>
  <c r="BI141" i="1"/>
  <c r="BJ141" i="1"/>
  <c r="BK141" i="1"/>
  <c r="BL141" i="1"/>
  <c r="BM141" i="1"/>
  <c r="BN141" i="1"/>
  <c r="BO141" i="1"/>
  <c r="BP141" i="1"/>
  <c r="BQ141" i="1"/>
  <c r="AW142" i="1"/>
  <c r="AX142" i="1"/>
  <c r="AY142" i="1"/>
  <c r="BA142" i="1"/>
  <c r="BB142" i="1"/>
  <c r="BC142" i="1"/>
  <c r="BD142" i="1"/>
  <c r="BE142" i="1"/>
  <c r="BF142" i="1"/>
  <c r="BG142" i="1"/>
  <c r="BH142" i="1"/>
  <c r="BI142" i="1"/>
  <c r="BJ142" i="1"/>
  <c r="BK142" i="1"/>
  <c r="BL142" i="1"/>
  <c r="BM142" i="1"/>
  <c r="BN142" i="1"/>
  <c r="BO142" i="1"/>
  <c r="BP142" i="1"/>
  <c r="BQ142" i="1"/>
  <c r="AW143" i="1"/>
  <c r="AX143" i="1"/>
  <c r="AY143" i="1"/>
  <c r="BA143" i="1"/>
  <c r="BB143" i="1"/>
  <c r="BC143" i="1"/>
  <c r="BD143" i="1"/>
  <c r="BE143" i="1"/>
  <c r="BF143" i="1"/>
  <c r="BG143" i="1"/>
  <c r="BH143" i="1"/>
  <c r="BI143" i="1"/>
  <c r="BJ143" i="1"/>
  <c r="BK143" i="1"/>
  <c r="BL143" i="1"/>
  <c r="BM143" i="1"/>
  <c r="BN143" i="1"/>
  <c r="BO143" i="1"/>
  <c r="BP143" i="1"/>
  <c r="BQ143" i="1"/>
  <c r="AW144" i="1"/>
  <c r="AX144" i="1"/>
  <c r="AY144" i="1"/>
  <c r="BA144" i="1"/>
  <c r="BB144" i="1"/>
  <c r="BC144" i="1"/>
  <c r="BD144" i="1"/>
  <c r="BE144" i="1"/>
  <c r="BF144" i="1"/>
  <c r="BG144" i="1"/>
  <c r="BH144" i="1"/>
  <c r="BI144" i="1"/>
  <c r="BJ144" i="1"/>
  <c r="BK144" i="1"/>
  <c r="BL144" i="1"/>
  <c r="BM144" i="1"/>
  <c r="BN144" i="1"/>
  <c r="BO144" i="1"/>
  <c r="BP144" i="1"/>
  <c r="BQ144" i="1"/>
  <c r="AW145" i="1"/>
  <c r="AX145" i="1"/>
  <c r="AY145" i="1"/>
  <c r="BA145" i="1"/>
  <c r="BB145" i="1"/>
  <c r="BC145" i="1"/>
  <c r="BD145" i="1"/>
  <c r="BE145" i="1"/>
  <c r="BF145" i="1"/>
  <c r="BG145" i="1"/>
  <c r="BH145" i="1"/>
  <c r="BI145" i="1"/>
  <c r="BJ145" i="1"/>
  <c r="BK145" i="1"/>
  <c r="BL145" i="1"/>
  <c r="BM145" i="1"/>
  <c r="BN145" i="1"/>
  <c r="BO145" i="1"/>
  <c r="BP145" i="1"/>
  <c r="BQ145" i="1"/>
  <c r="AW146" i="1"/>
  <c r="AX146" i="1"/>
  <c r="AY146" i="1"/>
  <c r="BA146" i="1"/>
  <c r="BB146" i="1"/>
  <c r="BC146" i="1"/>
  <c r="BD146" i="1"/>
  <c r="BE146" i="1"/>
  <c r="BF146" i="1"/>
  <c r="BG146" i="1"/>
  <c r="BH146" i="1"/>
  <c r="BI146" i="1"/>
  <c r="BJ146" i="1"/>
  <c r="BK146" i="1"/>
  <c r="BL146" i="1"/>
  <c r="BM146" i="1"/>
  <c r="BN146" i="1"/>
  <c r="BO146" i="1"/>
  <c r="BP146" i="1"/>
  <c r="BQ146" i="1"/>
  <c r="AW147" i="1"/>
  <c r="AX147" i="1"/>
  <c r="AY147" i="1"/>
  <c r="BA147" i="1"/>
  <c r="BB147" i="1"/>
  <c r="BC147" i="1"/>
  <c r="BD147" i="1"/>
  <c r="BE147" i="1"/>
  <c r="BF147" i="1"/>
  <c r="BG147" i="1"/>
  <c r="BH147" i="1"/>
  <c r="BI147" i="1"/>
  <c r="BJ147" i="1"/>
  <c r="BK147" i="1"/>
  <c r="BL147" i="1"/>
  <c r="BM147" i="1"/>
  <c r="BN147" i="1"/>
  <c r="BO147" i="1"/>
  <c r="BP147" i="1"/>
  <c r="BQ147" i="1"/>
  <c r="AW148" i="1"/>
  <c r="AX148" i="1"/>
  <c r="AY148" i="1"/>
  <c r="BA148" i="1"/>
  <c r="BB148" i="1"/>
  <c r="BC148" i="1"/>
  <c r="BD148" i="1"/>
  <c r="BE148" i="1"/>
  <c r="BF148" i="1"/>
  <c r="BG148" i="1"/>
  <c r="BH148" i="1"/>
  <c r="BI148" i="1"/>
  <c r="BJ148" i="1"/>
  <c r="BK148" i="1"/>
  <c r="BL148" i="1"/>
  <c r="BM148" i="1"/>
  <c r="BN148" i="1"/>
  <c r="BO148" i="1"/>
  <c r="BP148" i="1"/>
  <c r="BQ148" i="1"/>
  <c r="AW149" i="1"/>
  <c r="AX149" i="1"/>
  <c r="AY149" i="1"/>
  <c r="BA149" i="1"/>
  <c r="BB149" i="1"/>
  <c r="BC149" i="1"/>
  <c r="BD149" i="1"/>
  <c r="BE149" i="1"/>
  <c r="BF149" i="1"/>
  <c r="BG149" i="1"/>
  <c r="BH149" i="1"/>
  <c r="BI149" i="1"/>
  <c r="BJ149" i="1"/>
  <c r="BK149" i="1"/>
  <c r="BL149" i="1"/>
  <c r="BM149" i="1"/>
  <c r="BN149" i="1"/>
  <c r="BO149" i="1"/>
  <c r="BP149" i="1"/>
  <c r="BQ149" i="1"/>
  <c r="AW150" i="1"/>
  <c r="AX150" i="1"/>
  <c r="AY150" i="1"/>
  <c r="BA150" i="1"/>
  <c r="BB150" i="1"/>
  <c r="BC150" i="1"/>
  <c r="BD150" i="1"/>
  <c r="BE150" i="1"/>
  <c r="BF150" i="1"/>
  <c r="BG150" i="1"/>
  <c r="BH150" i="1"/>
  <c r="BI150" i="1"/>
  <c r="BJ150" i="1"/>
  <c r="BK150" i="1"/>
  <c r="BL150" i="1"/>
  <c r="BM150" i="1"/>
  <c r="BN150" i="1"/>
  <c r="BO150" i="1"/>
  <c r="BP150" i="1"/>
  <c r="BQ150" i="1"/>
  <c r="AW151" i="1"/>
  <c r="AX151" i="1"/>
  <c r="AY151" i="1"/>
  <c r="BA151" i="1"/>
  <c r="BB151" i="1"/>
  <c r="BC151" i="1"/>
  <c r="BD151" i="1"/>
  <c r="BE151" i="1"/>
  <c r="BF151" i="1"/>
  <c r="BG151" i="1"/>
  <c r="BH151" i="1"/>
  <c r="BI151" i="1"/>
  <c r="BJ151" i="1"/>
  <c r="BK151" i="1"/>
  <c r="BL151" i="1"/>
  <c r="BM151" i="1"/>
  <c r="BN151" i="1"/>
  <c r="BO151" i="1"/>
  <c r="BP151" i="1"/>
  <c r="BQ151" i="1"/>
  <c r="AW152" i="1"/>
  <c r="AX152" i="1"/>
  <c r="AY152" i="1"/>
  <c r="BA152" i="1"/>
  <c r="BB152" i="1"/>
  <c r="BC152" i="1"/>
  <c r="BD152" i="1"/>
  <c r="BE152" i="1"/>
  <c r="BF152" i="1"/>
  <c r="BG152" i="1"/>
  <c r="BH152" i="1"/>
  <c r="BI152" i="1"/>
  <c r="BJ152" i="1"/>
  <c r="BK152" i="1"/>
  <c r="BL152" i="1"/>
  <c r="BM152" i="1"/>
  <c r="BN152" i="1"/>
  <c r="BO152" i="1"/>
  <c r="BP152" i="1"/>
  <c r="BQ152" i="1"/>
  <c r="AW153" i="1"/>
  <c r="AX153" i="1"/>
  <c r="AY153" i="1"/>
  <c r="BA153" i="1"/>
  <c r="BB153" i="1"/>
  <c r="BC153" i="1"/>
  <c r="BD153" i="1"/>
  <c r="BE153" i="1"/>
  <c r="BF153" i="1"/>
  <c r="BG153" i="1"/>
  <c r="BH153" i="1"/>
  <c r="BI153" i="1"/>
  <c r="BJ153" i="1"/>
  <c r="BK153" i="1"/>
  <c r="BL153" i="1"/>
  <c r="BM153" i="1"/>
  <c r="BN153" i="1"/>
  <c r="BO153" i="1"/>
  <c r="BP153" i="1"/>
  <c r="BQ153" i="1"/>
  <c r="AW154" i="1"/>
  <c r="AX154" i="1"/>
  <c r="AY154" i="1"/>
  <c r="BA154" i="1"/>
  <c r="BB154" i="1"/>
  <c r="BC154" i="1"/>
  <c r="BD154" i="1"/>
  <c r="BE154" i="1"/>
  <c r="BF154" i="1"/>
  <c r="BG154" i="1"/>
  <c r="BH154" i="1"/>
  <c r="BI154" i="1"/>
  <c r="BJ154" i="1"/>
  <c r="BK154" i="1"/>
  <c r="BL154" i="1"/>
  <c r="BM154" i="1"/>
  <c r="BN154" i="1"/>
  <c r="BO154" i="1"/>
  <c r="BP154" i="1"/>
  <c r="BQ154" i="1"/>
  <c r="AW155" i="1"/>
  <c r="AX155" i="1"/>
  <c r="AY155" i="1"/>
  <c r="BA155" i="1"/>
  <c r="BB155" i="1"/>
  <c r="BC155" i="1"/>
  <c r="BD155" i="1"/>
  <c r="BE155" i="1"/>
  <c r="BF155" i="1"/>
  <c r="BG155" i="1"/>
  <c r="BH155" i="1"/>
  <c r="BI155" i="1"/>
  <c r="BJ155" i="1"/>
  <c r="BK155" i="1"/>
  <c r="BL155" i="1"/>
  <c r="BM155" i="1"/>
  <c r="BN155" i="1"/>
  <c r="BO155" i="1"/>
  <c r="BP155" i="1"/>
  <c r="BQ155" i="1"/>
  <c r="AW156" i="1"/>
  <c r="AX156" i="1"/>
  <c r="AY156" i="1"/>
  <c r="BA156" i="1"/>
  <c r="BB156" i="1"/>
  <c r="BC156" i="1"/>
  <c r="BD156" i="1"/>
  <c r="BE156" i="1"/>
  <c r="BF156" i="1"/>
  <c r="BG156" i="1"/>
  <c r="BH156" i="1"/>
  <c r="BI156" i="1"/>
  <c r="BJ156" i="1"/>
  <c r="BK156" i="1"/>
  <c r="BL156" i="1"/>
  <c r="BM156" i="1"/>
  <c r="BN156" i="1"/>
  <c r="BO156" i="1"/>
  <c r="BP156" i="1"/>
  <c r="BQ156" i="1"/>
  <c r="AW157" i="1"/>
  <c r="AX157" i="1"/>
  <c r="AY157" i="1"/>
  <c r="BA157" i="1"/>
  <c r="BB157" i="1"/>
  <c r="BC157" i="1"/>
  <c r="BD157" i="1"/>
  <c r="BE157" i="1"/>
  <c r="BF157" i="1"/>
  <c r="BG157" i="1"/>
  <c r="BH157" i="1"/>
  <c r="BI157" i="1"/>
  <c r="BJ157" i="1"/>
  <c r="BK157" i="1"/>
  <c r="BL157" i="1"/>
  <c r="BM157" i="1"/>
  <c r="BN157" i="1"/>
  <c r="BO157" i="1"/>
  <c r="BP157" i="1"/>
  <c r="BQ157" i="1"/>
  <c r="AW158" i="1"/>
  <c r="AX158" i="1"/>
  <c r="AY158" i="1"/>
  <c r="BA158" i="1"/>
  <c r="BB158" i="1"/>
  <c r="BC158" i="1"/>
  <c r="BD158" i="1"/>
  <c r="BE158" i="1"/>
  <c r="BF158" i="1"/>
  <c r="BG158" i="1"/>
  <c r="BH158" i="1"/>
  <c r="BI158" i="1"/>
  <c r="BJ158" i="1"/>
  <c r="BK158" i="1"/>
  <c r="BL158" i="1"/>
  <c r="BM158" i="1"/>
  <c r="BN158" i="1"/>
  <c r="BO158" i="1"/>
  <c r="BP158" i="1"/>
  <c r="BQ158" i="1"/>
  <c r="AW159" i="1"/>
  <c r="AX159" i="1"/>
  <c r="AY159" i="1"/>
  <c r="BA159" i="1"/>
  <c r="BB159" i="1"/>
  <c r="BC159" i="1"/>
  <c r="BD159" i="1"/>
  <c r="BE159" i="1"/>
  <c r="BF159" i="1"/>
  <c r="BG159" i="1"/>
  <c r="BH159" i="1"/>
  <c r="BI159" i="1"/>
  <c r="BJ159" i="1"/>
  <c r="BK159" i="1"/>
  <c r="BL159" i="1"/>
  <c r="BM159" i="1"/>
  <c r="BN159" i="1"/>
  <c r="BO159" i="1"/>
  <c r="BP159" i="1"/>
  <c r="BQ159" i="1"/>
  <c r="AW160" i="1"/>
  <c r="AX160" i="1"/>
  <c r="AY160" i="1"/>
  <c r="BA160" i="1"/>
  <c r="BB160" i="1"/>
  <c r="BC160" i="1"/>
  <c r="BD160" i="1"/>
  <c r="BE160" i="1"/>
  <c r="BF160" i="1"/>
  <c r="BG160" i="1"/>
  <c r="BH160" i="1"/>
  <c r="BI160" i="1"/>
  <c r="BJ160" i="1"/>
  <c r="BK160" i="1"/>
  <c r="BL160" i="1"/>
  <c r="BM160" i="1"/>
  <c r="BN160" i="1"/>
  <c r="BO160" i="1"/>
  <c r="BP160" i="1"/>
  <c r="BQ160" i="1"/>
  <c r="AW161" i="1"/>
  <c r="AX161" i="1"/>
  <c r="AY161" i="1"/>
  <c r="BA161" i="1"/>
  <c r="BB161" i="1"/>
  <c r="BC161" i="1"/>
  <c r="BD161" i="1"/>
  <c r="BE161" i="1"/>
  <c r="BF161" i="1"/>
  <c r="BG161" i="1"/>
  <c r="BH161" i="1"/>
  <c r="BI161" i="1"/>
  <c r="BJ161" i="1"/>
  <c r="BK161" i="1"/>
  <c r="BL161" i="1"/>
  <c r="BM161" i="1"/>
  <c r="BN161" i="1"/>
  <c r="BO161" i="1"/>
  <c r="BP161" i="1"/>
  <c r="BQ161" i="1"/>
  <c r="AW162" i="1"/>
  <c r="AX162" i="1"/>
  <c r="AY162" i="1"/>
  <c r="BA162" i="1"/>
  <c r="BB162" i="1"/>
  <c r="BC162" i="1"/>
  <c r="BD162" i="1"/>
  <c r="BE162" i="1"/>
  <c r="BF162" i="1"/>
  <c r="BG162" i="1"/>
  <c r="BH162" i="1"/>
  <c r="BI162" i="1"/>
  <c r="BJ162" i="1"/>
  <c r="BK162" i="1"/>
  <c r="BL162" i="1"/>
  <c r="BM162" i="1"/>
  <c r="BN162" i="1"/>
  <c r="BO162" i="1"/>
  <c r="BP162" i="1"/>
  <c r="BQ162" i="1"/>
  <c r="AW163" i="1"/>
  <c r="AX163" i="1"/>
  <c r="AY163" i="1"/>
  <c r="BA163" i="1"/>
  <c r="BB163" i="1"/>
  <c r="BC163" i="1"/>
  <c r="BD163" i="1"/>
  <c r="BE163" i="1"/>
  <c r="BF163" i="1"/>
  <c r="BG163" i="1"/>
  <c r="BH163" i="1"/>
  <c r="BI163" i="1"/>
  <c r="BJ163" i="1"/>
  <c r="BK163" i="1"/>
  <c r="BL163" i="1"/>
  <c r="BM163" i="1"/>
  <c r="BN163" i="1"/>
  <c r="BO163" i="1"/>
  <c r="BP163" i="1"/>
  <c r="BQ163" i="1"/>
  <c r="AW164" i="1"/>
  <c r="AX164" i="1"/>
  <c r="AY164" i="1"/>
  <c r="BA164" i="1"/>
  <c r="BB164" i="1"/>
  <c r="BC164" i="1"/>
  <c r="BD164" i="1"/>
  <c r="BE164" i="1"/>
  <c r="BF164" i="1"/>
  <c r="BG164" i="1"/>
  <c r="BH164" i="1"/>
  <c r="BI164" i="1"/>
  <c r="BJ164" i="1"/>
  <c r="BK164" i="1"/>
  <c r="BL164" i="1"/>
  <c r="BM164" i="1"/>
  <c r="BN164" i="1"/>
  <c r="BO164" i="1"/>
  <c r="BP164" i="1"/>
  <c r="BQ164" i="1"/>
  <c r="AW165" i="1"/>
  <c r="AX165" i="1"/>
  <c r="AY165" i="1"/>
  <c r="BA165" i="1"/>
  <c r="BB165" i="1"/>
  <c r="BC165" i="1"/>
  <c r="BD165" i="1"/>
  <c r="BE165" i="1"/>
  <c r="BF165" i="1"/>
  <c r="BG165" i="1"/>
  <c r="BH165" i="1"/>
  <c r="BI165" i="1"/>
  <c r="BJ165" i="1"/>
  <c r="BK165" i="1"/>
  <c r="BL165" i="1"/>
  <c r="BM165" i="1"/>
  <c r="BN165" i="1"/>
  <c r="BO165" i="1"/>
  <c r="BP165" i="1"/>
  <c r="BQ165" i="1"/>
  <c r="AW166" i="1"/>
  <c r="AX166" i="1"/>
  <c r="AY166" i="1"/>
  <c r="BA166" i="1"/>
  <c r="BB166" i="1"/>
  <c r="BC166" i="1"/>
  <c r="BD166" i="1"/>
  <c r="BE166" i="1"/>
  <c r="BF166" i="1"/>
  <c r="BG166" i="1"/>
  <c r="BH166" i="1"/>
  <c r="BI166" i="1"/>
  <c r="BJ166" i="1"/>
  <c r="BK166" i="1"/>
  <c r="BL166" i="1"/>
  <c r="BM166" i="1"/>
  <c r="BN166" i="1"/>
  <c r="BO166" i="1"/>
  <c r="BP166" i="1"/>
  <c r="BQ166" i="1"/>
  <c r="AW167" i="1"/>
  <c r="AX167" i="1"/>
  <c r="AY167" i="1"/>
  <c r="BA167" i="1"/>
  <c r="BB167" i="1"/>
  <c r="BC167" i="1"/>
  <c r="BD167" i="1"/>
  <c r="BE167" i="1"/>
  <c r="BF167" i="1"/>
  <c r="BG167" i="1"/>
  <c r="BH167" i="1"/>
  <c r="BI167" i="1"/>
  <c r="BJ167" i="1"/>
  <c r="BK167" i="1"/>
  <c r="BL167" i="1"/>
  <c r="BM167" i="1"/>
  <c r="BN167" i="1"/>
  <c r="BO167" i="1"/>
  <c r="BP167" i="1"/>
  <c r="BQ167" i="1"/>
  <c r="AW168" i="1"/>
  <c r="AX168" i="1"/>
  <c r="AY168" i="1"/>
  <c r="BA168" i="1"/>
  <c r="BB168" i="1"/>
  <c r="BC168" i="1"/>
  <c r="BD168" i="1"/>
  <c r="BE168" i="1"/>
  <c r="BF168" i="1"/>
  <c r="BG168" i="1"/>
  <c r="BH168" i="1"/>
  <c r="BI168" i="1"/>
  <c r="BJ168" i="1"/>
  <c r="BK168" i="1"/>
  <c r="BL168" i="1"/>
  <c r="BM168" i="1"/>
  <c r="BN168" i="1"/>
  <c r="BO168" i="1"/>
  <c r="BP168" i="1"/>
  <c r="BQ168" i="1"/>
  <c r="AW169" i="1"/>
  <c r="AX169" i="1"/>
  <c r="AY169" i="1"/>
  <c r="BA169" i="1"/>
  <c r="BB169" i="1"/>
  <c r="BC169" i="1"/>
  <c r="BD169" i="1"/>
  <c r="BE169" i="1"/>
  <c r="BF169" i="1"/>
  <c r="BG169" i="1"/>
  <c r="BH169" i="1"/>
  <c r="BI169" i="1"/>
  <c r="BJ169" i="1"/>
  <c r="BK169" i="1"/>
  <c r="BL169" i="1"/>
  <c r="BM169" i="1"/>
  <c r="BN169" i="1"/>
  <c r="BO169" i="1"/>
  <c r="BP169" i="1"/>
  <c r="BQ169" i="1"/>
  <c r="AW170" i="1"/>
  <c r="AX170" i="1"/>
  <c r="AY170" i="1"/>
  <c r="BA170" i="1"/>
  <c r="BB170" i="1"/>
  <c r="BC170" i="1"/>
  <c r="BD170" i="1"/>
  <c r="BE170" i="1"/>
  <c r="BF170" i="1"/>
  <c r="BG170" i="1"/>
  <c r="BH170" i="1"/>
  <c r="BI170" i="1"/>
  <c r="BJ170" i="1"/>
  <c r="BK170" i="1"/>
  <c r="BL170" i="1"/>
  <c r="BM170" i="1"/>
  <c r="BN170" i="1"/>
  <c r="BO170" i="1"/>
  <c r="BP170" i="1"/>
  <c r="BQ170" i="1"/>
  <c r="AW171" i="1"/>
  <c r="AX171" i="1"/>
  <c r="AY171" i="1"/>
  <c r="BA171" i="1"/>
  <c r="BB171" i="1"/>
  <c r="BC171" i="1"/>
  <c r="BD171" i="1"/>
  <c r="BE171" i="1"/>
  <c r="BF171" i="1"/>
  <c r="BG171" i="1"/>
  <c r="BH171" i="1"/>
  <c r="BI171" i="1"/>
  <c r="BJ171" i="1"/>
  <c r="BK171" i="1"/>
  <c r="BL171" i="1"/>
  <c r="BM171" i="1"/>
  <c r="BN171" i="1"/>
  <c r="BO171" i="1"/>
  <c r="BP171" i="1"/>
  <c r="BQ171" i="1"/>
  <c r="AW172" i="1"/>
  <c r="AX172" i="1"/>
  <c r="AY172" i="1"/>
  <c r="BA172" i="1"/>
  <c r="BB172" i="1"/>
  <c r="BC172" i="1"/>
  <c r="BD172" i="1"/>
  <c r="BE172" i="1"/>
  <c r="BF172" i="1"/>
  <c r="BG172" i="1"/>
  <c r="BH172" i="1"/>
  <c r="BI172" i="1"/>
  <c r="BJ172" i="1"/>
  <c r="BK172" i="1"/>
  <c r="BL172" i="1"/>
  <c r="BM172" i="1"/>
  <c r="BN172" i="1"/>
  <c r="BO172" i="1"/>
  <c r="BP172" i="1"/>
  <c r="BQ172" i="1"/>
  <c r="AW173" i="1"/>
  <c r="AX173" i="1"/>
  <c r="AY173" i="1"/>
  <c r="BA173" i="1"/>
  <c r="BB173" i="1"/>
  <c r="BC173" i="1"/>
  <c r="BD173" i="1"/>
  <c r="BE173" i="1"/>
  <c r="BF173" i="1"/>
  <c r="BG173" i="1"/>
  <c r="BH173" i="1"/>
  <c r="BI173" i="1"/>
  <c r="BJ173" i="1"/>
  <c r="BK173" i="1"/>
  <c r="BL173" i="1"/>
  <c r="BM173" i="1"/>
  <c r="BN173" i="1"/>
  <c r="BO173" i="1"/>
  <c r="BP173" i="1"/>
  <c r="BQ173" i="1"/>
  <c r="AW174" i="1"/>
  <c r="AX174" i="1"/>
  <c r="AY174" i="1"/>
  <c r="BA174" i="1"/>
  <c r="BB174" i="1"/>
  <c r="BC174" i="1"/>
  <c r="BD174" i="1"/>
  <c r="BE174" i="1"/>
  <c r="BF174" i="1"/>
  <c r="BG174" i="1"/>
  <c r="BH174" i="1"/>
  <c r="BI174" i="1"/>
  <c r="BJ174" i="1"/>
  <c r="BK174" i="1"/>
  <c r="BL174" i="1"/>
  <c r="BM174" i="1"/>
  <c r="BN174" i="1"/>
  <c r="BO174" i="1"/>
  <c r="BP174" i="1"/>
  <c r="BQ174" i="1"/>
  <c r="AW175" i="1"/>
  <c r="AX175" i="1"/>
  <c r="AY175" i="1"/>
  <c r="BA175" i="1"/>
  <c r="BB175" i="1"/>
  <c r="BC175" i="1"/>
  <c r="BD175" i="1"/>
  <c r="BE175" i="1"/>
  <c r="BF175" i="1"/>
  <c r="BG175" i="1"/>
  <c r="BH175" i="1"/>
  <c r="BI175" i="1"/>
  <c r="BJ175" i="1"/>
  <c r="BK175" i="1"/>
  <c r="BL175" i="1"/>
  <c r="BM175" i="1"/>
  <c r="BN175" i="1"/>
  <c r="BO175" i="1"/>
  <c r="BP175" i="1"/>
  <c r="BQ175" i="1"/>
  <c r="AW176" i="1"/>
  <c r="AX176" i="1"/>
  <c r="AY176" i="1"/>
  <c r="BA176" i="1"/>
  <c r="BB176" i="1"/>
  <c r="BC176" i="1"/>
  <c r="BD176" i="1"/>
  <c r="BE176" i="1"/>
  <c r="BF176" i="1"/>
  <c r="BG176" i="1"/>
  <c r="BH176" i="1"/>
  <c r="BI176" i="1"/>
  <c r="BJ176" i="1"/>
  <c r="BK176" i="1"/>
  <c r="BL176" i="1"/>
  <c r="BM176" i="1"/>
  <c r="BN176" i="1"/>
  <c r="BO176" i="1"/>
  <c r="BP176" i="1"/>
  <c r="BQ176" i="1"/>
  <c r="AW177" i="1"/>
  <c r="AX177" i="1"/>
  <c r="AY177" i="1"/>
  <c r="BA177" i="1"/>
  <c r="BB177" i="1"/>
  <c r="BC177" i="1"/>
  <c r="BD177" i="1"/>
  <c r="BE177" i="1"/>
  <c r="BF177" i="1"/>
  <c r="BG177" i="1"/>
  <c r="BH177" i="1"/>
  <c r="BI177" i="1"/>
  <c r="BJ177" i="1"/>
  <c r="BK177" i="1"/>
  <c r="BL177" i="1"/>
  <c r="BM177" i="1"/>
  <c r="BN177" i="1"/>
  <c r="BO177" i="1"/>
  <c r="BP177" i="1"/>
  <c r="BQ177" i="1"/>
  <c r="AW178" i="1"/>
  <c r="AX178" i="1"/>
  <c r="AY178" i="1"/>
  <c r="BA178" i="1"/>
  <c r="BB178" i="1"/>
  <c r="BC178" i="1"/>
  <c r="BD178" i="1"/>
  <c r="BE178" i="1"/>
  <c r="BF178" i="1"/>
  <c r="BG178" i="1"/>
  <c r="BH178" i="1"/>
  <c r="BI178" i="1"/>
  <c r="BJ178" i="1"/>
  <c r="BK178" i="1"/>
  <c r="BL178" i="1"/>
  <c r="BM178" i="1"/>
  <c r="BN178" i="1"/>
  <c r="BO178" i="1"/>
  <c r="BP178" i="1"/>
  <c r="BQ178" i="1"/>
  <c r="AW179" i="1"/>
  <c r="AX179" i="1"/>
  <c r="AY179" i="1"/>
  <c r="BA179" i="1"/>
  <c r="BB179" i="1"/>
  <c r="BC179" i="1"/>
  <c r="BD179" i="1"/>
  <c r="BE179" i="1"/>
  <c r="BF179" i="1"/>
  <c r="BG179" i="1"/>
  <c r="BH179" i="1"/>
  <c r="BI179" i="1"/>
  <c r="BJ179" i="1"/>
  <c r="BK179" i="1"/>
  <c r="BL179" i="1"/>
  <c r="BM179" i="1"/>
  <c r="BN179" i="1"/>
  <c r="BO179" i="1"/>
  <c r="BP179" i="1"/>
  <c r="BQ179" i="1"/>
  <c r="AW180" i="1"/>
  <c r="AX180" i="1"/>
  <c r="AY180" i="1"/>
  <c r="BA180" i="1"/>
  <c r="BB180" i="1"/>
  <c r="BC180" i="1"/>
  <c r="BD180" i="1"/>
  <c r="BE180" i="1"/>
  <c r="BF180" i="1"/>
  <c r="BG180" i="1"/>
  <c r="BH180" i="1"/>
  <c r="BI180" i="1"/>
  <c r="BJ180" i="1"/>
  <c r="BK180" i="1"/>
  <c r="BL180" i="1"/>
  <c r="BM180" i="1"/>
  <c r="BN180" i="1"/>
  <c r="BO180" i="1"/>
  <c r="BP180" i="1"/>
  <c r="BQ180" i="1"/>
  <c r="BQ89" i="1"/>
  <c r="BP89" i="1"/>
  <c r="BO89" i="1"/>
  <c r="BN89" i="1"/>
  <c r="BM89" i="1"/>
  <c r="BL89" i="1"/>
  <c r="BK89" i="1"/>
  <c r="BJ89" i="1"/>
  <c r="BI89" i="1"/>
  <c r="BH89" i="1"/>
  <c r="BG89" i="1"/>
  <c r="BF89" i="1"/>
  <c r="BE89" i="1"/>
  <c r="BD89" i="1"/>
  <c r="BC89" i="1"/>
  <c r="BB89" i="1"/>
  <c r="BA89" i="1"/>
  <c r="AY89" i="1"/>
  <c r="AX89" i="1"/>
  <c r="AW89" i="1"/>
  <c r="BH20" i="1" l="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19" i="1"/>
  <c r="BG19" i="1"/>
  <c r="BF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19" i="1"/>
  <c r="AX20" i="1" l="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19" i="1"/>
  <c r="AY20" i="1" l="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19" i="1"/>
  <c r="BK19" i="1"/>
  <c r="BL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19" i="1"/>
  <c r="BN20" i="1"/>
  <c r="BN21" i="1"/>
  <c r="BN22" i="1"/>
  <c r="BN23" i="1"/>
  <c r="BN24" i="1"/>
  <c r="BN25" i="1"/>
  <c r="BN26" i="1"/>
  <c r="BN27" i="1"/>
  <c r="BN28" i="1"/>
  <c r="BN29" i="1"/>
  <c r="BN30" i="1"/>
  <c r="BN31" i="1"/>
  <c r="BN32" i="1"/>
  <c r="BN33" i="1"/>
  <c r="BN34" i="1"/>
  <c r="BN35" i="1"/>
  <c r="BN36" i="1"/>
  <c r="BN37" i="1"/>
  <c r="BN38" i="1"/>
  <c r="BN39" i="1"/>
  <c r="BN40" i="1"/>
  <c r="BN41" i="1"/>
  <c r="BN42" i="1"/>
  <c r="BN43" i="1"/>
  <c r="BN44" i="1"/>
  <c r="BN45" i="1"/>
  <c r="BN46" i="1"/>
  <c r="BN47" i="1"/>
  <c r="BN48" i="1"/>
  <c r="BN49" i="1"/>
  <c r="BN50" i="1"/>
  <c r="BN51" i="1"/>
  <c r="BN52" i="1"/>
  <c r="BN53" i="1"/>
  <c r="BN54" i="1"/>
  <c r="BN55" i="1"/>
  <c r="BN56" i="1"/>
  <c r="BN57" i="1"/>
  <c r="BN58" i="1"/>
  <c r="BN59" i="1"/>
  <c r="BN60" i="1"/>
  <c r="BN61" i="1"/>
  <c r="BN62" i="1"/>
  <c r="BN63" i="1"/>
  <c r="BN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19" i="1"/>
  <c r="BO20" i="1"/>
  <c r="BO21" i="1"/>
  <c r="BO22" i="1"/>
  <c r="BO23" i="1"/>
  <c r="BO24" i="1"/>
  <c r="BO25" i="1"/>
  <c r="BO26" i="1"/>
  <c r="BO27" i="1"/>
  <c r="BO28" i="1"/>
  <c r="BO29" i="1"/>
  <c r="BO30" i="1"/>
  <c r="BO31" i="1"/>
  <c r="BO32" i="1"/>
  <c r="BO33" i="1"/>
  <c r="BO34" i="1"/>
  <c r="BO35" i="1"/>
  <c r="BO36" i="1"/>
  <c r="BO37" i="1"/>
  <c r="BO38" i="1"/>
  <c r="BO39" i="1"/>
  <c r="BO40" i="1"/>
  <c r="BO41" i="1"/>
  <c r="BO42" i="1"/>
  <c r="BO43" i="1"/>
  <c r="BO44" i="1"/>
  <c r="BO45" i="1"/>
  <c r="BO46" i="1"/>
  <c r="BO47" i="1"/>
  <c r="BO48" i="1"/>
  <c r="BO49" i="1"/>
  <c r="BO50" i="1"/>
  <c r="BO51" i="1"/>
  <c r="BO52" i="1"/>
  <c r="BO53" i="1"/>
  <c r="BO54" i="1"/>
  <c r="BO55" i="1"/>
  <c r="BO56" i="1"/>
  <c r="BO57" i="1"/>
  <c r="BO58" i="1"/>
  <c r="BO59" i="1"/>
  <c r="BO60" i="1"/>
  <c r="BO61" i="1"/>
  <c r="BO62" i="1"/>
  <c r="BO63" i="1"/>
  <c r="BO19" i="1"/>
  <c r="BQ20" i="1"/>
  <c r="BQ21" i="1"/>
  <c r="BQ22" i="1"/>
  <c r="BQ23" i="1"/>
  <c r="BQ24" i="1"/>
  <c r="BQ25" i="1"/>
  <c r="BQ26" i="1"/>
  <c r="BQ27" i="1"/>
  <c r="BQ28" i="1"/>
  <c r="BQ29" i="1"/>
  <c r="BQ30" i="1"/>
  <c r="BQ31" i="1"/>
  <c r="BQ32" i="1"/>
  <c r="BQ33" i="1"/>
  <c r="BQ34"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19" i="1"/>
  <c r="BR24" i="1"/>
  <c r="BW142" i="1" l="1"/>
  <c r="BW141" i="1"/>
  <c r="BW140" i="1"/>
  <c r="BW139" i="1"/>
  <c r="BW138" i="1"/>
  <c r="BW137" i="1"/>
  <c r="BW136" i="1"/>
  <c r="BW135" i="1"/>
  <c r="BW134" i="1"/>
  <c r="BW133" i="1"/>
  <c r="BW132" i="1"/>
  <c r="BW131" i="1"/>
  <c r="BW130" i="1"/>
  <c r="BW129" i="1"/>
  <c r="BW128" i="1"/>
  <c r="BU142" i="1"/>
  <c r="BU141" i="1"/>
  <c r="BU140" i="1"/>
  <c r="BU139" i="1"/>
  <c r="BU138" i="1"/>
  <c r="BU137" i="1"/>
  <c r="BU136" i="1"/>
  <c r="BU135" i="1"/>
  <c r="BU134" i="1"/>
  <c r="BU133" i="1"/>
  <c r="BU132" i="1"/>
  <c r="BU131" i="1"/>
  <c r="BU130" i="1"/>
  <c r="BU129" i="1"/>
  <c r="BU128" i="1"/>
  <c r="BS142" i="1"/>
  <c r="BS141" i="1"/>
  <c r="BS140" i="1"/>
  <c r="BS139" i="1"/>
  <c r="BS138" i="1"/>
  <c r="BS137" i="1"/>
  <c r="BS136" i="1"/>
  <c r="BS135" i="1"/>
  <c r="BS134" i="1"/>
  <c r="BS133" i="1"/>
  <c r="BS132" i="1"/>
  <c r="BS131" i="1"/>
  <c r="BS130" i="1"/>
  <c r="BS129" i="1"/>
  <c r="BS128" i="1"/>
  <c r="BW167" i="1"/>
  <c r="BW168" i="1"/>
  <c r="BW169" i="1"/>
  <c r="BW170" i="1"/>
  <c r="BW171" i="1"/>
  <c r="BW172" i="1"/>
  <c r="BW173" i="1"/>
  <c r="BW174" i="1"/>
  <c r="BW175" i="1"/>
  <c r="BW176" i="1"/>
  <c r="BW177" i="1"/>
  <c r="BW178" i="1"/>
  <c r="BW179" i="1"/>
  <c r="BW180" i="1"/>
  <c r="BW166" i="1"/>
  <c r="BW165" i="1"/>
  <c r="BW164" i="1"/>
  <c r="BW163" i="1"/>
  <c r="BW162" i="1"/>
  <c r="BW160" i="1"/>
  <c r="BW159" i="1"/>
  <c r="BW158" i="1"/>
  <c r="BW157" i="1"/>
  <c r="BW156" i="1"/>
  <c r="BW155" i="1"/>
  <c r="BW154" i="1"/>
  <c r="BW153" i="1"/>
  <c r="BW152" i="1"/>
  <c r="BW151" i="1"/>
  <c r="BW150" i="1"/>
  <c r="BW149" i="1"/>
  <c r="BW148" i="1"/>
  <c r="BW147" i="1"/>
  <c r="BW146" i="1"/>
  <c r="BW145" i="1"/>
  <c r="BW144" i="1"/>
  <c r="BW127" i="1"/>
  <c r="BW126" i="1"/>
  <c r="BW120" i="1"/>
  <c r="BW121" i="1"/>
  <c r="BW122" i="1"/>
  <c r="BW123" i="1"/>
  <c r="BW124" i="1"/>
  <c r="BW111" i="1"/>
  <c r="BW112" i="1"/>
  <c r="BW113" i="1"/>
  <c r="BW114" i="1"/>
  <c r="BW115" i="1"/>
  <c r="BW116" i="1"/>
  <c r="BW117" i="1"/>
  <c r="BW118" i="1"/>
  <c r="BW119" i="1"/>
  <c r="BW110" i="1"/>
  <c r="BW104" i="1"/>
  <c r="BW105" i="1"/>
  <c r="BW106" i="1"/>
  <c r="BW107" i="1"/>
  <c r="BW108" i="1"/>
  <c r="BW109" i="1"/>
  <c r="BW103" i="1"/>
  <c r="BW102" i="1"/>
  <c r="BW101" i="1"/>
  <c r="BW100" i="1"/>
  <c r="BW95" i="1"/>
  <c r="BW96" i="1"/>
  <c r="BW97" i="1"/>
  <c r="BW98" i="1"/>
  <c r="BW99" i="1"/>
  <c r="BW90" i="1"/>
  <c r="BW91" i="1"/>
  <c r="BW92" i="1"/>
  <c r="BW93" i="1"/>
  <c r="BW94" i="1"/>
  <c r="BW89" i="1"/>
  <c r="BV167" i="1"/>
  <c r="BV168" i="1"/>
  <c r="BV169" i="1"/>
  <c r="BV170" i="1"/>
  <c r="BV171" i="1"/>
  <c r="BV172" i="1"/>
  <c r="BV173" i="1"/>
  <c r="BV174" i="1"/>
  <c r="BV175" i="1"/>
  <c r="BV176" i="1"/>
  <c r="BV177" i="1"/>
  <c r="BV178" i="1"/>
  <c r="BV179" i="1"/>
  <c r="BV180" i="1"/>
  <c r="BV166" i="1"/>
  <c r="BV165" i="1"/>
  <c r="BV164" i="1"/>
  <c r="BV163" i="1"/>
  <c r="BV162" i="1"/>
  <c r="BV160" i="1"/>
  <c r="BV159" i="1"/>
  <c r="BV158" i="1"/>
  <c r="BV157" i="1"/>
  <c r="BV156" i="1"/>
  <c r="BV155" i="1"/>
  <c r="BV154" i="1"/>
  <c r="BV153" i="1"/>
  <c r="BV152" i="1"/>
  <c r="BV151" i="1"/>
  <c r="BV150" i="1"/>
  <c r="BV149" i="1"/>
  <c r="BV148" i="1"/>
  <c r="BV147" i="1"/>
  <c r="BV146" i="1"/>
  <c r="BV145" i="1"/>
  <c r="BV144" i="1"/>
  <c r="BV124" i="1"/>
  <c r="BV119" i="1"/>
  <c r="BV120" i="1"/>
  <c r="BV121" i="1"/>
  <c r="BV122" i="1"/>
  <c r="BV118" i="1"/>
  <c r="BV111" i="1"/>
  <c r="BV112" i="1"/>
  <c r="BV113" i="1"/>
  <c r="BV114" i="1"/>
  <c r="BV115" i="1"/>
  <c r="BV110" i="1"/>
  <c r="BV105" i="1"/>
  <c r="BV106" i="1"/>
  <c r="BV107" i="1"/>
  <c r="BV108" i="1"/>
  <c r="BV109" i="1"/>
  <c r="BV104" i="1"/>
  <c r="BV98" i="1"/>
  <c r="BV97" i="1"/>
  <c r="BV94" i="1"/>
  <c r="BV95" i="1"/>
  <c r="BV90" i="1"/>
  <c r="BV91" i="1"/>
  <c r="BV92" i="1"/>
  <c r="BV93" i="1"/>
  <c r="BV89" i="1"/>
  <c r="BW20" i="1"/>
  <c r="BW21" i="1"/>
  <c r="BW22" i="1"/>
  <c r="BW23" i="1"/>
  <c r="BW24" i="1"/>
  <c r="BW25" i="1"/>
  <c r="BW26" i="1"/>
  <c r="BW27" i="1"/>
  <c r="BW28" i="1"/>
  <c r="BW29" i="1"/>
  <c r="BW30" i="1"/>
  <c r="BW31" i="1"/>
  <c r="BW32" i="1"/>
  <c r="BW33" i="1"/>
  <c r="BW34"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19" i="1"/>
  <c r="BV20" i="1"/>
  <c r="BV21" i="1"/>
  <c r="BV22" i="1"/>
  <c r="BV23" i="1"/>
  <c r="BV24" i="1"/>
  <c r="BV25" i="1"/>
  <c r="BV26" i="1"/>
  <c r="BV27" i="1"/>
  <c r="BV28" i="1"/>
  <c r="BV29" i="1"/>
  <c r="BV30" i="1"/>
  <c r="BV31" i="1"/>
  <c r="BV32" i="1"/>
  <c r="BV33" i="1"/>
  <c r="BV34"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19" i="1"/>
  <c r="BU167" i="1"/>
  <c r="BU168" i="1"/>
  <c r="BU169" i="1"/>
  <c r="BU170" i="1"/>
  <c r="BU171" i="1"/>
  <c r="BU172" i="1"/>
  <c r="BU173" i="1"/>
  <c r="BU174" i="1"/>
  <c r="BU175" i="1"/>
  <c r="BU176" i="1"/>
  <c r="BU177" i="1"/>
  <c r="BU178" i="1"/>
  <c r="BU179" i="1"/>
  <c r="BU180" i="1"/>
  <c r="BU166" i="1"/>
  <c r="BU165" i="1"/>
  <c r="BU164" i="1"/>
  <c r="BU163" i="1"/>
  <c r="BU162" i="1"/>
  <c r="BU160" i="1"/>
  <c r="BU159" i="1"/>
  <c r="BU158" i="1"/>
  <c r="BU157" i="1"/>
  <c r="BU156" i="1"/>
  <c r="BU155" i="1"/>
  <c r="BU154" i="1"/>
  <c r="BU153" i="1"/>
  <c r="BU152" i="1"/>
  <c r="BU151" i="1"/>
  <c r="BU150" i="1"/>
  <c r="BU149" i="1"/>
  <c r="BU148" i="1"/>
  <c r="BU147" i="1"/>
  <c r="BU146" i="1"/>
  <c r="BU145" i="1"/>
  <c r="BU144" i="1"/>
  <c r="BU127" i="1"/>
  <c r="BU126" i="1"/>
  <c r="BU122" i="1"/>
  <c r="BU123" i="1"/>
  <c r="BU124" i="1"/>
  <c r="BU111" i="1"/>
  <c r="BU112" i="1"/>
  <c r="BU113" i="1"/>
  <c r="BU114" i="1"/>
  <c r="BU115" i="1"/>
  <c r="BU116" i="1"/>
  <c r="BU117" i="1"/>
  <c r="BU118" i="1"/>
  <c r="BU119" i="1"/>
  <c r="BU120" i="1"/>
  <c r="BU121" i="1"/>
  <c r="BU110" i="1"/>
  <c r="BU104" i="1"/>
  <c r="BU105" i="1"/>
  <c r="BU106" i="1"/>
  <c r="BU107" i="1"/>
  <c r="BU108" i="1"/>
  <c r="BU109" i="1"/>
  <c r="BU103" i="1"/>
  <c r="BU102" i="1"/>
  <c r="BU101" i="1"/>
  <c r="BU100" i="1"/>
  <c r="BU99" i="1"/>
  <c r="BU91" i="1"/>
  <c r="BU92" i="1"/>
  <c r="BU93" i="1"/>
  <c r="BU94" i="1"/>
  <c r="BU95" i="1"/>
  <c r="BU96" i="1"/>
  <c r="BU97" i="1"/>
  <c r="BU98" i="1"/>
  <c r="BU90" i="1"/>
  <c r="BU89" i="1"/>
  <c r="BT178" i="1"/>
  <c r="BT179" i="1"/>
  <c r="BT180" i="1"/>
  <c r="BT167" i="1"/>
  <c r="BT168" i="1"/>
  <c r="BT169" i="1"/>
  <c r="BT170" i="1"/>
  <c r="BT171" i="1"/>
  <c r="BT172" i="1"/>
  <c r="BT173" i="1"/>
  <c r="BT174" i="1"/>
  <c r="BT175" i="1"/>
  <c r="BT176" i="1"/>
  <c r="BT177" i="1"/>
  <c r="BT166" i="1"/>
  <c r="BT165" i="1"/>
  <c r="BT164" i="1"/>
  <c r="BT163" i="1"/>
  <c r="BT162" i="1"/>
  <c r="BT160" i="1"/>
  <c r="BT159" i="1"/>
  <c r="BT158" i="1"/>
  <c r="BT157" i="1"/>
  <c r="BT156" i="1"/>
  <c r="BT155" i="1"/>
  <c r="BT154" i="1"/>
  <c r="BT153" i="1"/>
  <c r="BT152" i="1"/>
  <c r="BT151" i="1"/>
  <c r="BT150" i="1"/>
  <c r="BT149" i="1"/>
  <c r="BT148" i="1"/>
  <c r="BT147" i="1"/>
  <c r="BT146" i="1"/>
  <c r="BT145" i="1"/>
  <c r="BT144" i="1"/>
  <c r="BT119" i="1"/>
  <c r="BT120" i="1"/>
  <c r="BT121" i="1"/>
  <c r="BT122" i="1"/>
  <c r="BT124" i="1"/>
  <c r="BT118" i="1"/>
  <c r="BT111" i="1"/>
  <c r="BT112" i="1"/>
  <c r="BT113" i="1"/>
  <c r="BT114" i="1"/>
  <c r="BT115" i="1"/>
  <c r="BT110" i="1"/>
  <c r="BT105" i="1"/>
  <c r="BT106" i="1"/>
  <c r="BT107" i="1"/>
  <c r="BT108" i="1"/>
  <c r="BT109" i="1"/>
  <c r="BT104" i="1"/>
  <c r="BT98" i="1"/>
  <c r="BT97" i="1"/>
  <c r="BT95" i="1"/>
  <c r="BT90" i="1"/>
  <c r="BT91" i="1"/>
  <c r="BT92" i="1"/>
  <c r="BT93" i="1"/>
  <c r="BT94" i="1"/>
  <c r="BT89" i="1"/>
  <c r="BU20" i="1"/>
  <c r="BU21" i="1"/>
  <c r="BU22" i="1"/>
  <c r="BU23" i="1"/>
  <c r="BU24" i="1"/>
  <c r="BU25" i="1"/>
  <c r="BU26" i="1"/>
  <c r="BU27" i="1"/>
  <c r="BU28" i="1"/>
  <c r="BU29" i="1"/>
  <c r="BU30" i="1"/>
  <c r="BU31" i="1"/>
  <c r="BU32" i="1"/>
  <c r="BU33" i="1"/>
  <c r="BU34"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19" i="1"/>
  <c r="BT20" i="1"/>
  <c r="BT21" i="1"/>
  <c r="BT22" i="1"/>
  <c r="BT23" i="1"/>
  <c r="BT24" i="1"/>
  <c r="BT25" i="1"/>
  <c r="BT26" i="1"/>
  <c r="BT27" i="1"/>
  <c r="BT28" i="1"/>
  <c r="BT29" i="1"/>
  <c r="BT30" i="1"/>
  <c r="BT31" i="1"/>
  <c r="BT32" i="1"/>
  <c r="BT33" i="1"/>
  <c r="BT34" i="1"/>
  <c r="BT35" i="1"/>
  <c r="BT36" i="1"/>
  <c r="BT37" i="1"/>
  <c r="BT38" i="1"/>
  <c r="BT39" i="1"/>
  <c r="BT40" i="1"/>
  <c r="BT41" i="1"/>
  <c r="BT42" i="1"/>
  <c r="BT43" i="1"/>
  <c r="BT44" i="1"/>
  <c r="BT45" i="1"/>
  <c r="BT46" i="1"/>
  <c r="BT47" i="1"/>
  <c r="BT48" i="1"/>
  <c r="BT49" i="1"/>
  <c r="BT50" i="1"/>
  <c r="BT51" i="1"/>
  <c r="BT52" i="1"/>
  <c r="BT53" i="1"/>
  <c r="BT54" i="1"/>
  <c r="BT55" i="1"/>
  <c r="BT56" i="1"/>
  <c r="BT57" i="1"/>
  <c r="BT58" i="1"/>
  <c r="BT59" i="1"/>
  <c r="BT60" i="1"/>
  <c r="BT61" i="1"/>
  <c r="BT62" i="1"/>
  <c r="BT63" i="1"/>
  <c r="BT19" i="1"/>
  <c r="BR25" i="1"/>
  <c r="BS25" i="1"/>
  <c r="BR26" i="1"/>
  <c r="BS26" i="1"/>
  <c r="BR27" i="1"/>
  <c r="BS27" i="1"/>
  <c r="BR28" i="1"/>
  <c r="BS28" i="1"/>
  <c r="BR29" i="1"/>
  <c r="BS29" i="1"/>
  <c r="BR30" i="1"/>
  <c r="BS30" i="1"/>
  <c r="BR31" i="1"/>
  <c r="BS31" i="1"/>
  <c r="BR32" i="1"/>
  <c r="BS32" i="1"/>
  <c r="BR33" i="1"/>
  <c r="BS33" i="1"/>
  <c r="BR34" i="1"/>
  <c r="BS34" i="1"/>
  <c r="BR35" i="1"/>
  <c r="BS35" i="1"/>
  <c r="BS167" i="1"/>
  <c r="BS168" i="1"/>
  <c r="BS169" i="1"/>
  <c r="BS170" i="1"/>
  <c r="BS171" i="1"/>
  <c r="BS172" i="1"/>
  <c r="BS173" i="1"/>
  <c r="BS174" i="1"/>
  <c r="BS175" i="1"/>
  <c r="BS176" i="1"/>
  <c r="BS177" i="1"/>
  <c r="BS178" i="1"/>
  <c r="BS179" i="1"/>
  <c r="BS180" i="1"/>
  <c r="BS166" i="1"/>
  <c r="BS165" i="1"/>
  <c r="BS164" i="1"/>
  <c r="BS163" i="1"/>
  <c r="BS162" i="1"/>
  <c r="BS160" i="1"/>
  <c r="BS159" i="1"/>
  <c r="BS158" i="1"/>
  <c r="BS157" i="1"/>
  <c r="BS156" i="1"/>
  <c r="BS155" i="1"/>
  <c r="BS154" i="1"/>
  <c r="BS153" i="1"/>
  <c r="BS152" i="1"/>
  <c r="BS151" i="1"/>
  <c r="BS150" i="1"/>
  <c r="BS149" i="1"/>
  <c r="BS148" i="1"/>
  <c r="BS147" i="1"/>
  <c r="BS146" i="1"/>
  <c r="BS145" i="1"/>
  <c r="BS144" i="1"/>
  <c r="BS127" i="1"/>
  <c r="BS126" i="1"/>
  <c r="BS116" i="1"/>
  <c r="BS117" i="1"/>
  <c r="BS118" i="1"/>
  <c r="BS119" i="1"/>
  <c r="BS120" i="1"/>
  <c r="BS121" i="1"/>
  <c r="BS122" i="1"/>
  <c r="BS123" i="1"/>
  <c r="BS124" i="1"/>
  <c r="BS111" i="1"/>
  <c r="BS112" i="1"/>
  <c r="BS113" i="1"/>
  <c r="BS114" i="1"/>
  <c r="BS115" i="1"/>
  <c r="BS110" i="1"/>
  <c r="BS104" i="1"/>
  <c r="BS105" i="1"/>
  <c r="BS106" i="1"/>
  <c r="BS107" i="1"/>
  <c r="BS108" i="1"/>
  <c r="BS109" i="1"/>
  <c r="BS103" i="1"/>
  <c r="BS102" i="1"/>
  <c r="BS101" i="1"/>
  <c r="BS100" i="1"/>
  <c r="BS95" i="1"/>
  <c r="BS96" i="1"/>
  <c r="BS97" i="1"/>
  <c r="BS98" i="1"/>
  <c r="BS99" i="1"/>
  <c r="BS90" i="1"/>
  <c r="BS91" i="1"/>
  <c r="BS92" i="1"/>
  <c r="BS93" i="1"/>
  <c r="BS94" i="1"/>
  <c r="BS89" i="1"/>
  <c r="BR168" i="1"/>
  <c r="BR169" i="1"/>
  <c r="BR170" i="1"/>
  <c r="BR171" i="1"/>
  <c r="BR172" i="1"/>
  <c r="BR173" i="1"/>
  <c r="BR174" i="1"/>
  <c r="BR175" i="1"/>
  <c r="BR176" i="1"/>
  <c r="BR177" i="1"/>
  <c r="BR178" i="1"/>
  <c r="BR179" i="1"/>
  <c r="BR180" i="1"/>
  <c r="BR167" i="1"/>
  <c r="BR162" i="1"/>
  <c r="BR163" i="1"/>
  <c r="BR164" i="1"/>
  <c r="BR165" i="1"/>
  <c r="BR166" i="1"/>
  <c r="BR144" i="1"/>
  <c r="BR145" i="1"/>
  <c r="BR146" i="1"/>
  <c r="BR147" i="1"/>
  <c r="BR148" i="1"/>
  <c r="BR149" i="1"/>
  <c r="BR150" i="1"/>
  <c r="BR151" i="1"/>
  <c r="BR152" i="1"/>
  <c r="BR153" i="1"/>
  <c r="BR154" i="1"/>
  <c r="BR155" i="1"/>
  <c r="BR156" i="1"/>
  <c r="BR157" i="1"/>
  <c r="BR158" i="1"/>
  <c r="BR159" i="1"/>
  <c r="BR160" i="1"/>
  <c r="BR124" i="1"/>
  <c r="BR119" i="1"/>
  <c r="BR120" i="1"/>
  <c r="BR121" i="1"/>
  <c r="BR122" i="1"/>
  <c r="BR118" i="1"/>
  <c r="BR112" i="1"/>
  <c r="BR113" i="1"/>
  <c r="BR114" i="1"/>
  <c r="BR115" i="1"/>
  <c r="BR111" i="1"/>
  <c r="BR110" i="1"/>
  <c r="BR109" i="1"/>
  <c r="BR105" i="1"/>
  <c r="BR106" i="1"/>
  <c r="BR107" i="1"/>
  <c r="BR108" i="1"/>
  <c r="BR104" i="1"/>
  <c r="BR98" i="1"/>
  <c r="BR97" i="1"/>
  <c r="BR95" i="1"/>
  <c r="BR90" i="1"/>
  <c r="BR91" i="1"/>
  <c r="BR92" i="1"/>
  <c r="BR93" i="1"/>
  <c r="BR94" i="1"/>
  <c r="BR89" i="1"/>
  <c r="BS20" i="1"/>
  <c r="BS21" i="1"/>
  <c r="BS22" i="1"/>
  <c r="BS23"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19" i="1"/>
  <c r="BR20" i="1"/>
  <c r="BR21" i="1"/>
  <c r="BR22" i="1"/>
  <c r="BR23"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19" i="1"/>
  <c r="BR64" i="1" l="1"/>
  <c r="BS24" i="1"/>
  <c r="BS64" i="1" s="1"/>
  <c r="BU64" i="1"/>
  <c r="BT64" i="1"/>
  <c r="BW64" i="1"/>
  <c r="BW181" i="1"/>
  <c r="BV181" i="1"/>
  <c r="BV64" i="1"/>
  <c r="BU181" i="1"/>
  <c r="BT181" i="1"/>
  <c r="BS181" i="1"/>
  <c r="BR181" i="1"/>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93" i="2" l="1"/>
  <c r="E93" i="2" s="1"/>
  <c r="B93" i="2"/>
  <c r="C93" i="2" s="1"/>
  <c r="D94" i="2"/>
  <c r="E94" i="2" s="1"/>
  <c r="B94" i="2"/>
  <c r="C94" i="2" s="1"/>
  <c r="B92" i="2"/>
  <c r="C92" i="2" s="1"/>
  <c r="D92" i="2"/>
  <c r="E92" i="2" s="1"/>
  <c r="E9" i="2"/>
  <c r="F9" i="2"/>
  <c r="E10" i="2"/>
  <c r="F10" i="2"/>
  <c r="E11" i="2"/>
  <c r="F11" i="2"/>
  <c r="E12" i="2"/>
  <c r="F12" i="2"/>
  <c r="E13" i="2"/>
  <c r="F13" i="2"/>
  <c r="E14" i="2"/>
  <c r="F14" i="2"/>
  <c r="F15" i="2"/>
  <c r="E16" i="2"/>
  <c r="F16" i="2"/>
  <c r="E17" i="2"/>
  <c r="F17" i="2"/>
  <c r="F18" i="2"/>
  <c r="E19" i="2"/>
  <c r="F19" i="2"/>
  <c r="E20" i="2"/>
  <c r="F20" i="2"/>
  <c r="E21" i="2"/>
  <c r="F21" i="2"/>
  <c r="E22" i="2"/>
  <c r="F22" i="2"/>
  <c r="E23" i="2"/>
  <c r="F23" i="2"/>
  <c r="E24" i="2"/>
  <c r="F24" i="2"/>
  <c r="E25" i="2"/>
  <c r="F25" i="2"/>
  <c r="E26" i="2"/>
  <c r="F26" i="2"/>
  <c r="E27" i="2"/>
  <c r="F27" i="2"/>
  <c r="E28" i="2"/>
  <c r="F28" i="2"/>
  <c r="E29" i="2"/>
  <c r="F29" i="2"/>
  <c r="F30" i="2"/>
  <c r="F31" i="2"/>
  <c r="E32" i="2"/>
  <c r="F32" i="2"/>
  <c r="E33" i="2"/>
  <c r="F33" i="2"/>
  <c r="E34" i="2"/>
  <c r="F34" i="2"/>
  <c r="E35" i="2"/>
  <c r="F35" i="2"/>
  <c r="E36" i="2"/>
  <c r="F36" i="2"/>
  <c r="F37" i="2"/>
  <c r="E38" i="2"/>
  <c r="F38" i="2"/>
  <c r="F39" i="2"/>
  <c r="E40" i="2"/>
  <c r="F40" i="2"/>
  <c r="E41" i="2"/>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D8" i="2"/>
  <c r="F8" i="2" s="1"/>
  <c r="AW64" i="1"/>
  <c r="D63" i="2" s="1"/>
  <c r="BQ64" i="1"/>
  <c r="D86" i="2" s="1"/>
  <c r="BP64" i="1"/>
  <c r="D85" i="2" s="1"/>
  <c r="BO64" i="1"/>
  <c r="D84" i="2" s="1"/>
  <c r="BN64" i="1"/>
  <c r="D82" i="2" s="1"/>
  <c r="BM64" i="1"/>
  <c r="D81" i="2" s="1"/>
  <c r="BL64" i="1"/>
  <c r="D79" i="2" s="1"/>
  <c r="BK64" i="1"/>
  <c r="D78" i="2" s="1"/>
  <c r="BJ64" i="1"/>
  <c r="D77" i="2" s="1"/>
  <c r="BI64" i="1"/>
  <c r="D76" i="2" s="1"/>
  <c r="BH64" i="1"/>
  <c r="D75" i="2" s="1"/>
  <c r="BG64" i="1"/>
  <c r="D74" i="2" s="1"/>
  <c r="BF64" i="1"/>
  <c r="D73" i="2" s="1"/>
  <c r="BE64" i="1"/>
  <c r="D72" i="2" s="1"/>
  <c r="BD64" i="1"/>
  <c r="D71" i="2" s="1"/>
  <c r="BC64" i="1"/>
  <c r="D70" i="2" s="1"/>
  <c r="BB64" i="1"/>
  <c r="D69" i="2" s="1"/>
  <c r="BA64" i="1"/>
  <c r="D68" i="2" s="1"/>
  <c r="AZ64" i="1"/>
  <c r="D67" i="2" s="1"/>
  <c r="AY64" i="1"/>
  <c r="D65" i="2" s="1"/>
  <c r="AX64" i="1"/>
  <c r="D64" i="2" s="1"/>
  <c r="F63" i="2" l="1"/>
  <c r="E63" i="2"/>
  <c r="E69" i="2"/>
  <c r="F69" i="2"/>
  <c r="E73" i="2"/>
  <c r="F73" i="2"/>
  <c r="F77" i="2"/>
  <c r="E77" i="2"/>
  <c r="E82" i="2"/>
  <c r="F82" i="2"/>
  <c r="F65" i="2"/>
  <c r="E65" i="2"/>
  <c r="E70" i="2"/>
  <c r="F70" i="2"/>
  <c r="F74" i="2"/>
  <c r="E74" i="2"/>
  <c r="F78" i="2"/>
  <c r="E78" i="2"/>
  <c r="F84" i="2"/>
  <c r="E84" i="2"/>
  <c r="E85" i="2"/>
  <c r="F85" i="2"/>
  <c r="E64" i="2"/>
  <c r="F64" i="2"/>
  <c r="E67" i="2"/>
  <c r="F67" i="2"/>
  <c r="E71" i="2"/>
  <c r="F71" i="2"/>
  <c r="E75" i="2"/>
  <c r="F75" i="2"/>
  <c r="E79" i="2"/>
  <c r="F79" i="2"/>
  <c r="F68" i="2"/>
  <c r="E68" i="2"/>
  <c r="F72" i="2"/>
  <c r="E72" i="2"/>
  <c r="F76" i="2"/>
  <c r="E76" i="2"/>
  <c r="F81" i="2"/>
  <c r="E81" i="2"/>
  <c r="F86" i="2"/>
  <c r="E86" i="2"/>
  <c r="E8" i="2"/>
</calcChain>
</file>

<file path=xl/sharedStrings.xml><?xml version="1.0" encoding="utf-8"?>
<sst xmlns="http://schemas.openxmlformats.org/spreadsheetml/2006/main" count="764" uniqueCount="457">
  <si>
    <t>Catégorie de dangers conformément au règlement UE 1272/2008</t>
  </si>
  <si>
    <t>Quantité (tonne) de substances dangereuses relative au seuil haut</t>
  </si>
  <si>
    <t>Quantité (tonne) de substances dangereuses relative au seuil bas</t>
  </si>
  <si>
    <t>Section "H" - DANGERS POUR LA SANTE</t>
  </si>
  <si>
    <t>H1  TOXICITE AIGUË
- catégorie 1, toutes voies d'exposition</t>
  </si>
  <si>
    <t>H3 TOXICITE SPECIFIQUE POUR CERTAINS ORGANES CIBLES (STOT) - EXPOSITION UNIQUE
- STOT SE Catégorie 1</t>
  </si>
  <si>
    <t>P1b EXPLOSIBLES
- Explosibles, division 1.4</t>
  </si>
  <si>
    <t>P2 GAZ INFLAMMABLES
- Gaz inflammables, catégories 1 ou 2</t>
  </si>
  <si>
    <t>P3a AEROSOLS INFLAMMABLES
- Aérosols "inflammables" de catégorie 1 ou 2, contenant des gaz inflammables de catégorie 1 ou 2 ou des liquides inflammables de catégorie 1</t>
  </si>
  <si>
    <t>P3b AEROSOLS INFLAMMABLES
- Aérosols "inflammables" de catégorie 1 ou 2, ne contenant pas de gaz inflammables de catégorie 1 ou 2 ni de liquides inflammables de catégorie 1</t>
  </si>
  <si>
    <t>P4 GAZ COMBURANTS
- Gaz comburants, catégorie 1</t>
  </si>
  <si>
    <t>P5c LIQUIDES INFLAMMABLES
- Liquides inflammables de catégorie 2 ou 3 non couverts par les catégories P5a et P5b</t>
  </si>
  <si>
    <t>P6a SUBSTANCES ET MELANGES AUTOREACTIFS ET PEROXYDES ORGANIQUES
- Substances et mélanges autoréactifs, type A ou B, ou peroxydes organiques, type A ou B</t>
  </si>
  <si>
    <t>P6b SUBSTANCES ET MELANGES AUTOREACTIFS ET PEROXYDES ORGANIQUES
- Substances et mélanges autoréactis, type C, D, E ou F, ou peroxydes, type C, D, E ou F</t>
  </si>
  <si>
    <t>P7 LIQUIDES ET SOLIDES PYROPHORIQUES
- Liquides pyrophoriques, catégorie 1
- Solides pyrophoriques, catégorie 1</t>
  </si>
  <si>
    <t>P8 LIQUIDES ET SOLIDES COMBURANTS
- Liquides comburants, catégorie 1 ou 2 ou 3, ou
- Solides comburants, catégorie 1, 2 ou 3</t>
  </si>
  <si>
    <t>Section "P" - DANGERS PHYSIQUES</t>
  </si>
  <si>
    <t>E1 Danger pour l'environnement aquatique dans la catégorie aiguë 1 ou chronique 1</t>
  </si>
  <si>
    <t>Section "E" - DANGERS POUR L'ENVIRONNEMENT</t>
  </si>
  <si>
    <t>E2 Danger pour l'environnement aquatique dans la catégorie chronique 2</t>
  </si>
  <si>
    <t>Section "O" - AUTRES DANGERS</t>
  </si>
  <si>
    <t>O2 Substances et mélanges qui, au contact de l'eau, dégagent des gaz inflammables, catégorie 1</t>
  </si>
  <si>
    <t>Substances dangereuses</t>
  </si>
  <si>
    <t>P8</t>
  </si>
  <si>
    <t>E1</t>
  </si>
  <si>
    <t>P4</t>
  </si>
  <si>
    <t>E2</t>
  </si>
  <si>
    <t>P2</t>
  </si>
  <si>
    <t>P5a</t>
  </si>
  <si>
    <t>Classement seuil haut</t>
  </si>
  <si>
    <t>Classement seuil bas</t>
  </si>
  <si>
    <t>Quantité totale susceptible d'être présente en tonnes</t>
  </si>
  <si>
    <t>Substances ou mélanges dangereux</t>
  </si>
  <si>
    <t xml:space="preserve">H1  </t>
  </si>
  <si>
    <t xml:space="preserve">H2 </t>
  </si>
  <si>
    <t xml:space="preserve">H3 </t>
  </si>
  <si>
    <t xml:space="preserve">P1a </t>
  </si>
  <si>
    <t>P1b</t>
  </si>
  <si>
    <t>P3a</t>
  </si>
  <si>
    <t>P3b</t>
  </si>
  <si>
    <t>P5b</t>
  </si>
  <si>
    <t>P5c</t>
  </si>
  <si>
    <t>P6a</t>
  </si>
  <si>
    <t>P6b</t>
  </si>
  <si>
    <t>P7</t>
  </si>
  <si>
    <t>O1</t>
  </si>
  <si>
    <t>O2</t>
  </si>
  <si>
    <t>O3</t>
  </si>
  <si>
    <t>H2 TOXICITE AIGUË 
- catégorie 2, toutes voies d'exposition
- catégorie 3, exposition par inhalation</t>
  </si>
  <si>
    <t>P5a LIQUIDES INFLAMMABLES
- Liquides inflammables, catégorie 1, ou
- Liquides inflammables de catégorie 2 ou 3, maintenus à une température supérieure à leur point d'ébullition, ou
- Autres liquides dont le point d'éclair est inférieur ou égal à 60°C, maintenus à une température supérieure à leur point d'ébullition</t>
  </si>
  <si>
    <t>P5b LIQUIDES INFLAMMABLES
- Liquides inflammables, de catégorie 2 ou 3 dont les conditions particulières de traitement, telles qu'une pression ou une température élevée, peuvent repésenter des dangers d'accidents majeurs, ou
- autres liquides ayant un point d'éclair inférieur ou égal à 60°C, dont les conditions particulières de traitement, telles qu'une pression ou une température élevée, peuvent représenter des dangers d'accidents majeurs</t>
  </si>
  <si>
    <t>Quantité maximale susceptible d'être présente en tonnes</t>
  </si>
  <si>
    <t>Classement selon la règle de cumul</t>
  </si>
  <si>
    <t>Les quantités à indiquer sont les quantités maximales susceptibles d'être présentes</t>
  </si>
  <si>
    <t>Quantité en tonnes susceptibles d'être présente sur site</t>
  </si>
  <si>
    <r>
      <t>1. Nitrate d'ammonium</t>
    </r>
    <r>
      <rPr>
        <i/>
        <sz val="10"/>
        <color theme="1"/>
        <rFont val="Arial"/>
        <family val="2"/>
      </rPr>
      <t xml:space="preserve"> (engrais susceptibles de subir une décomposition autonome)</t>
    </r>
  </si>
  <si>
    <r>
      <t xml:space="preserve">2. Nitrate d'ammonium </t>
    </r>
    <r>
      <rPr>
        <i/>
        <sz val="10"/>
        <color theme="1"/>
        <rFont val="Arial"/>
        <family val="2"/>
      </rPr>
      <t>(qualité engrais)</t>
    </r>
  </si>
  <si>
    <r>
      <t xml:space="preserve">4. Nitrate d'ammonium </t>
    </r>
    <r>
      <rPr>
        <i/>
        <sz val="10"/>
        <color theme="1"/>
        <rFont val="Arial"/>
        <family val="2"/>
      </rPr>
      <t>(matières hors spécifications et engrais ne satisfaisant pas à l'essai de détonation)</t>
    </r>
  </si>
  <si>
    <r>
      <t xml:space="preserve">5. Nitrate de potassium </t>
    </r>
    <r>
      <rPr>
        <i/>
        <sz val="10"/>
        <color theme="1"/>
        <rFont val="Arial"/>
        <family val="2"/>
      </rPr>
      <t>(s'applique aux engrais composés à base de nitrate de potassium sous forme de comprimés ou de granulés qui présentent les mêmes propriétés dangereuses que le nitrate de potassium pur)</t>
    </r>
  </si>
  <si>
    <t>8. Trioxyde d'arsenic, acide (III) arsénique et/ou ses sels</t>
  </si>
  <si>
    <t>9. Brome</t>
  </si>
  <si>
    <t>10. Chlore</t>
  </si>
  <si>
    <t>12. Ethylèneimine</t>
  </si>
  <si>
    <t>Forme physique (solide, liquide ou gaz)</t>
  </si>
  <si>
    <t>13. Fluor</t>
  </si>
  <si>
    <t>14. Formaldéhyde (concentration ≥ 90 %)</t>
  </si>
  <si>
    <t>15. Hydrogène</t>
  </si>
  <si>
    <t>16. Acide chlorhydrique (gaz liquéfié)</t>
  </si>
  <si>
    <t>18. Gaz liquéfiés inflammables, catégorie 1 ou 2 (y compris GPL) et gaz naturel</t>
  </si>
  <si>
    <t>19. Acétylène</t>
  </si>
  <si>
    <t>20. Oxyde d'éthylène</t>
  </si>
  <si>
    <t>17. Plomb alkyles
- Plomb tétraéthyle</t>
  </si>
  <si>
    <t>- Plomb tétraméthyle</t>
  </si>
  <si>
    <t>Liquide</t>
  </si>
  <si>
    <t>21. Oxyde de propylène</t>
  </si>
  <si>
    <t>22. Méthanol</t>
  </si>
  <si>
    <t>24. Isocyanate de méthyle</t>
  </si>
  <si>
    <t>25. Oxygène</t>
  </si>
  <si>
    <t>27. Dichlorure de carbonyle (phosgène)</t>
  </si>
  <si>
    <t>28. Arsine (trihydrure d'arsenic)</t>
  </si>
  <si>
    <t>29. Phosphine (trihydrure de phosphore)</t>
  </si>
  <si>
    <t>30. Dichlorure de soufre</t>
  </si>
  <si>
    <t>31. Trioxyde de soufre</t>
  </si>
  <si>
    <t>2,3,7,8-TCDD (2,3,7,8-tétrachlorodibenzo-p-dioxine)</t>
  </si>
  <si>
    <t>1,2,3,7,8-PeCDD (1,2,3,7,9-pentachlorodibenzo-p-dioxine)</t>
  </si>
  <si>
    <t>1,2,3,4,7,8-HxCDD (1,2,3,4,7,8-hexachlorodibenzo-p-dioxine)</t>
  </si>
  <si>
    <t>1,2,3,6,7,8-HxCDD (1,2,3,6,7,8-hexachlorodibenzo-p-dioxine)</t>
  </si>
  <si>
    <t>1,2,3,7,8,9-HxCDD (1,2,3,7,8,9-hexachlorodibenzo-p-dioxine)</t>
  </si>
  <si>
    <t>1,2,3,4,6,7,8-HpCDD (1,2,3,4,6,7,8-Heptachlorodibenzo-p-dioxine)</t>
  </si>
  <si>
    <t>OCDD (octochlorodibenzo-p-dioxine)</t>
  </si>
  <si>
    <t>2,3,7,8-TCDF (2,3,7,8-tétrachlorodibenzofurane)</t>
  </si>
  <si>
    <t>2,3,4,7,8-PeCDF (2,3,4,7,8-pentachlorodibenzofurane)</t>
  </si>
  <si>
    <t>1,2,3,7,8-PeCDF (1,2,3,7,8-pentachlorodibenzofurane)</t>
  </si>
  <si>
    <t>1,2,3,4,7,8-HxCDF (1,2,3,4,7,8-hexachlorodibenzofurane)</t>
  </si>
  <si>
    <t>1,2,3,7,8,9-HxCDF (1,2,3,7,8,9-hexachlorodibenzofurane)</t>
  </si>
  <si>
    <t>1,2,3,6,7,8-HxCDF (1,2,3,6,7,8-hexachlorodibenzofurane)</t>
  </si>
  <si>
    <t>2,3,4,6,7,8-HxCDF (2,3,4,6,7,8-hexachlorodibenzofurane)</t>
  </si>
  <si>
    <t>1,2,3,4,6,7,8-HpCDF (1,2,3,4,6,7,8-heptachlorodibenzofurane)</t>
  </si>
  <si>
    <t>1,2,3,4,7,8,9-HpCDF (1,2,3,4,7,8,9-heptachlorodibenzofurane)</t>
  </si>
  <si>
    <t>OCDF (octochlorofibenzofurane)</t>
  </si>
  <si>
    <t>Les catégories de dangers déjà identifiées ne le sont qu'à titre informatif,  à compléter ou modifier selon les données des Fiches de données de sécurité (surtout pour les parties surligées en jaune) .</t>
  </si>
  <si>
    <t>1,3-propanesulfone</t>
  </si>
  <si>
    <t>4-nitrodiphényle</t>
  </si>
  <si>
    <t>2-naphthylamine et/ou ses sels,</t>
  </si>
  <si>
    <t>1,2-diméthylhydrazine,</t>
  </si>
  <si>
    <t>1,2-dibromo-3-chloropropane,</t>
  </si>
  <si>
    <t>1,2-dibromoéthane,</t>
  </si>
  <si>
    <t xml:space="preserve">4-aminobiphényle et/ou ses sels, </t>
  </si>
  <si>
    <t>33. Les CANCEROGENES suivants ou les mélanges contenant les cancérogènes suivants en concentration supérieure à 5% en poids (voir liste ci-dessous) :</t>
  </si>
  <si>
    <t>35. Ammoniac anhydre</t>
  </si>
  <si>
    <t>37. Sulfure d'Hydrogène</t>
  </si>
  <si>
    <t>38. Pipéridine</t>
  </si>
  <si>
    <t>39. Bis(2-diméthylaminoéthyl) (méthhyl)amine</t>
  </si>
  <si>
    <t>40. 3-(2-Ethylhexyloxy)propylamine</t>
  </si>
  <si>
    <t>42. Propylamine</t>
  </si>
  <si>
    <t>43. Acrylate de tert-butyl</t>
  </si>
  <si>
    <t>44. 2-Méthyl-3-butènenitrile</t>
  </si>
  <si>
    <t>45. Tétrahydro-3,5-diméthyl-1,3,5,thiadiazine-2-thione (dazomet)</t>
  </si>
  <si>
    <t>46. Acrylate de méthyle</t>
  </si>
  <si>
    <t>47. 3-Méthylpyridine</t>
  </si>
  <si>
    <t>48. 1-Bromo-3-chloropropane</t>
  </si>
  <si>
    <t>classement seuil bas</t>
  </si>
  <si>
    <t>classement seuil haut</t>
  </si>
  <si>
    <t>Calcul  seuil bas</t>
  </si>
  <si>
    <t>calcul  seuil haut</t>
  </si>
  <si>
    <t>DETERMINATION DU CLASSEMENT DE L'ETABLISSEMENT</t>
  </si>
  <si>
    <t>Installations ou procédés concernés</t>
  </si>
  <si>
    <r>
      <t xml:space="preserve">3. Nitrate d'ammonium </t>
    </r>
    <r>
      <rPr>
        <i/>
        <sz val="10"/>
        <color theme="1"/>
        <rFont val="Arial"/>
        <family val="2"/>
      </rPr>
      <t>(qualité technique)</t>
    </r>
  </si>
  <si>
    <t>7. Pentoxyde d'arsenic, acide (V) arsénique et/ou ses sels</t>
  </si>
  <si>
    <t>17. Plomb alkyles</t>
  </si>
  <si>
    <t>Dangers pour la santé (H1, H2 et H3)</t>
  </si>
  <si>
    <t>Dangers physiques (P1 à P8)</t>
  </si>
  <si>
    <t>Dangers pour l'environnement (E1 et E2)</t>
  </si>
  <si>
    <t>Quantié totale susceptible d'être présente par catégorie de dangers</t>
  </si>
  <si>
    <t>INVENTAIRE DES SUBSTANCES OU MELANGES DANGEREUX SUSCEPTIBLES D'ETRE PRESENTS AU SEIN DE L'ETABLISSEMENT</t>
  </si>
  <si>
    <t>Prés calcul cumul (a) seuil bas</t>
  </si>
  <si>
    <t>Prés calcul cumul (a) seuil haut</t>
  </si>
  <si>
    <t>Prés calcul cumul (b) seuil bas</t>
  </si>
  <si>
    <t>Prés calcul cumul (b) seuil haut</t>
  </si>
  <si>
    <t>Prés calcul cumul (c) seuil bas</t>
  </si>
  <si>
    <t>Prés calcul cumul (c) seuil haut</t>
  </si>
  <si>
    <t xml:space="preserve"> </t>
  </si>
  <si>
    <t>Source :</t>
  </si>
  <si>
    <t>Règlement CE 1272/2008 du Parlement européen et du Conseil du 16 décembre 2008 relatif à la classification, à l'étiquetage et à l'emballage des substances et des mélanges, modifiant et abrogeant les directives 67/548/CEE et 1999/45/CE et modifiant le règlement CE 1907/2006 (dit Règlement CLP)</t>
  </si>
  <si>
    <t>Famille</t>
  </si>
  <si>
    <t>Phrase H</t>
  </si>
  <si>
    <t>Signification selon le Règlement européen dit CLP</t>
  </si>
  <si>
    <t>Explosibles</t>
  </si>
  <si>
    <t xml:space="preserve">H200 </t>
  </si>
  <si>
    <t>P1a</t>
  </si>
  <si>
    <t>Explosif instable</t>
  </si>
  <si>
    <t>H201</t>
  </si>
  <si>
    <t>Explosif: danger d'explosion en masse</t>
  </si>
  <si>
    <t>H202</t>
  </si>
  <si>
    <t>Explosif: danger sérieux de projection</t>
  </si>
  <si>
    <t>H203</t>
  </si>
  <si>
    <t>Explosif: danger d'incendie, d'effet de souffle ou de projection</t>
  </si>
  <si>
    <t>H204</t>
  </si>
  <si>
    <t>Danger d'incendie ou de projection</t>
  </si>
  <si>
    <t>Danger d'explosion en masse en cas d'incendie</t>
  </si>
  <si>
    <t>Gaz inflammables</t>
  </si>
  <si>
    <t>H220</t>
  </si>
  <si>
    <t>Gaz extrêmement inflammable</t>
  </si>
  <si>
    <t>H221</t>
  </si>
  <si>
    <t>Gaz inflammable</t>
  </si>
  <si>
    <t>Aérosols inflammables</t>
  </si>
  <si>
    <t>H222</t>
  </si>
  <si>
    <t>P3a ou P3b</t>
  </si>
  <si>
    <t>Aérosol extrêmement inflammable</t>
  </si>
  <si>
    <t>H223</t>
  </si>
  <si>
    <t>Aérosol inflammable</t>
  </si>
  <si>
    <t>Gaz comburants</t>
  </si>
  <si>
    <t>H270</t>
  </si>
  <si>
    <t>Peut provoquer ou aggraver un incendie; comburant</t>
  </si>
  <si>
    <t>Gaz sous pression</t>
  </si>
  <si>
    <t>H280</t>
  </si>
  <si>
    <t>/</t>
  </si>
  <si>
    <t>Contient un gaz sous pression; peut exploser sous l'effet de la chaleur</t>
  </si>
  <si>
    <t>H281</t>
  </si>
  <si>
    <t>Contient un gaz réfrigéré; peut causer des brûlures ou blessures cryogénique</t>
  </si>
  <si>
    <t>Liquides inflammables</t>
  </si>
  <si>
    <t>H224</t>
  </si>
  <si>
    <t>Liquide et vapeurs extrêmement inflammables</t>
  </si>
  <si>
    <t>H225</t>
  </si>
  <si>
    <t>P5a, ou P5b, ou P5c</t>
  </si>
  <si>
    <t>Liquide et vapeurs très inflammables</t>
  </si>
  <si>
    <t>H226</t>
  </si>
  <si>
    <t>Liquide et vapeurs inflammables</t>
  </si>
  <si>
    <t>Matières solides inflammables</t>
  </si>
  <si>
    <t>H228</t>
  </si>
  <si>
    <t>Matière solide inflammable</t>
  </si>
  <si>
    <t>H240</t>
  </si>
  <si>
    <t>Peut exploser en cas d'échauffement</t>
  </si>
  <si>
    <t>H241</t>
  </si>
  <si>
    <t>H242</t>
  </si>
  <si>
    <t>Liquides ou matières solides pyrophoriques</t>
  </si>
  <si>
    <t>H250</t>
  </si>
  <si>
    <t>S'enflamme spontanément au contact de l'air</t>
  </si>
  <si>
    <t>Substances et mélanges auto- échauffants</t>
  </si>
  <si>
    <t>H251</t>
  </si>
  <si>
    <t>Matière auto- échauffante; peut s'enflammer</t>
  </si>
  <si>
    <t>H252</t>
  </si>
  <si>
    <t>Matière auto- échauffante en grandes quantités; peut s'enflammer</t>
  </si>
  <si>
    <t>Substances ou mélanges qui, au contact de l'eau, dégagent des gaz inflammables</t>
  </si>
  <si>
    <t>H260</t>
  </si>
  <si>
    <t>Dégage, au contact de l'eau, des gaz inflammables qui peuvent s'enflammer spontanément</t>
  </si>
  <si>
    <t>H261</t>
  </si>
  <si>
    <t>Dégage, au contact de l'eau, des gaz inflammables</t>
  </si>
  <si>
    <t>H271</t>
  </si>
  <si>
    <t>H272</t>
  </si>
  <si>
    <t>Peut provoquer un incendie ou une explosion; comburant puissant</t>
  </si>
  <si>
    <t>Peut aggraver un incendie; comburant</t>
  </si>
  <si>
    <t>Liquides ou solides comburants</t>
  </si>
  <si>
    <t>Substances et mélanges autoréactifs
Peroxydes organiques</t>
  </si>
  <si>
    <t>H290</t>
  </si>
  <si>
    <t>Peut être corrosif pour les métaux</t>
  </si>
  <si>
    <t>Substances et mélanges corrosifs pour les métaux</t>
  </si>
  <si>
    <t>Toxicité aiguë</t>
  </si>
  <si>
    <t>H300</t>
  </si>
  <si>
    <t>Mortel en cas d'ingestion</t>
  </si>
  <si>
    <t>H310</t>
  </si>
  <si>
    <t>Mortel par contact cutané</t>
  </si>
  <si>
    <t>H1, ou H2</t>
  </si>
  <si>
    <t>H330</t>
  </si>
  <si>
    <t>H2</t>
  </si>
  <si>
    <t>H331</t>
  </si>
  <si>
    <t>Mortel par inhalation</t>
  </si>
  <si>
    <t>Toxique par inhalation</t>
  </si>
  <si>
    <t>H301</t>
  </si>
  <si>
    <t>Catégorie</t>
  </si>
  <si>
    <t>Catégorie 3</t>
  </si>
  <si>
    <t>Toxique en cas d'ingestion</t>
  </si>
  <si>
    <t>H2*</t>
  </si>
  <si>
    <t>H311</t>
  </si>
  <si>
    <t>Toxique par contact cutané</t>
  </si>
  <si>
    <t>H302</t>
  </si>
  <si>
    <t>Catégorie 4</t>
  </si>
  <si>
    <t>H312</t>
  </si>
  <si>
    <t>Nocif par contact cutané</t>
  </si>
  <si>
    <t>H332</t>
  </si>
  <si>
    <t>Explosible instable</t>
  </si>
  <si>
    <t>Division 1.1</t>
  </si>
  <si>
    <t>Division 1.2</t>
  </si>
  <si>
    <t>Division 1.3</t>
  </si>
  <si>
    <t>Division 1.5</t>
  </si>
  <si>
    <t>H205</t>
  </si>
  <si>
    <t>Catégorie 1</t>
  </si>
  <si>
    <t>Catégorie 2</t>
  </si>
  <si>
    <t>Gaz comprimé, ou
Gaz liquéfié, ou
Gaz dissous</t>
  </si>
  <si>
    <t>Gaz liquéfié réfrigéré</t>
  </si>
  <si>
    <t>Catégorie 1, ou
Catégorie 2</t>
  </si>
  <si>
    <t>Type A</t>
  </si>
  <si>
    <t>Type B</t>
  </si>
  <si>
    <t>Types C et D, ou
Types E et F</t>
  </si>
  <si>
    <t>Catégorie 2, ou
Catégorie 3</t>
  </si>
  <si>
    <t>Corrosion cutanée/irritation cutanée</t>
  </si>
  <si>
    <t>Catégorie 1A/1B/1C</t>
  </si>
  <si>
    <t>H314</t>
  </si>
  <si>
    <t>Provoque de graves brûlures de la peau et des lésions oculaires</t>
  </si>
  <si>
    <t>H315</t>
  </si>
  <si>
    <t>Lésions oculaires graves et l'irritation oculaire</t>
  </si>
  <si>
    <t>H318</t>
  </si>
  <si>
    <t>Provoque des lésions oculaires graves</t>
  </si>
  <si>
    <t>H319</t>
  </si>
  <si>
    <t>Provoque une sévère irritation des yeux</t>
  </si>
  <si>
    <t>Sensibilisants respiratoires ou cutanés</t>
  </si>
  <si>
    <t>H334</t>
  </si>
  <si>
    <t>Provoque une irritation cutanée</t>
  </si>
  <si>
    <t>Peut provoquer des symptômes allergiques ou d’asthme ou des difficultés respiratoires par inhalation</t>
  </si>
  <si>
    <t>Sensibilisation respiratoire
Catégorie 1 et sous-catégories 1A et 1B</t>
  </si>
  <si>
    <t>Sensibilisation cutanée
Catégorie 1 et sous-catégories 1A et 1B</t>
  </si>
  <si>
    <t>H317</t>
  </si>
  <si>
    <t>Nocif en cas d'ingestion</t>
  </si>
  <si>
    <t>Peut provoquer une allergie cutanée</t>
  </si>
  <si>
    <t>Agents mutagènes sur les cellules germinales</t>
  </si>
  <si>
    <t>Catégorie 1A ou catégorie 1B</t>
  </si>
  <si>
    <t>Nocif par inhalation</t>
  </si>
  <si>
    <t>H340</t>
  </si>
  <si>
    <t>Peut induire des anomalies génétiques (indiquer la voie d'exposition s'il est formellement prouvé qu'aucune autre voie d'exposition ne conduit au même danger)</t>
  </si>
  <si>
    <t>H341</t>
  </si>
  <si>
    <t>Susceptible d'induire des anomalies génétiques (indiquer la voie d'exposition s'il est formellement prouvé qu'aucune autre voie d'exposition ne conduit au même danger)</t>
  </si>
  <si>
    <t>Cancérogénicité</t>
  </si>
  <si>
    <t>H350</t>
  </si>
  <si>
    <t>Peut provoquer le cancer (indiquer la voie d'exposition s'il est formellement prouvé qu'aucune autre voie d'exposition ne conduit au même danger)</t>
  </si>
  <si>
    <t>H351</t>
  </si>
  <si>
    <t>Susceptible de provoquer le cancer (indiquer la voie d'exposition s'il est formellement prouvé qu'aucune autre voie d'exposition ne conduit au même danger)</t>
  </si>
  <si>
    <t>H360</t>
  </si>
  <si>
    <t>Peut nuire à la fertilité ou au foetus (indiquer l'effet s'il est connu) (indiquer la voie d'exposition s'il est formellement prouvé qu'aucune autre voie d'exposition ne conduit au même danger)</t>
  </si>
  <si>
    <t>H361</t>
  </si>
  <si>
    <t>Susceptible de nuire à la fertilité ou au foetus (indiquer l'effet s'il est connu) (indiquer la voie d'exposition s'il est formellement prouvé qu'aucune autre voie d'exposition ne conduit au même danger)</t>
  </si>
  <si>
    <t>Ayant des effets sur ou via l'allaitement</t>
  </si>
  <si>
    <t>H362</t>
  </si>
  <si>
    <t>Peut être nocif pour les bébés nourris au lait maternel</t>
  </si>
  <si>
    <t>Toxique pour la reproduction</t>
  </si>
  <si>
    <t>Toxicité spécifique pour certains organes cibles à la suite d'une exposition unique</t>
  </si>
  <si>
    <t>H370</t>
  </si>
  <si>
    <t>Risque avéré d'effets graves pour les organes (ou indiquer tous les organes affectés, s'ils sont connus) (indiquer la voie d'exposition s'il est formellement prouvé qu'aucune autre voie d'exposition ne conduit au même danger)</t>
  </si>
  <si>
    <t>H3</t>
  </si>
  <si>
    <t>H371</t>
  </si>
  <si>
    <t>Risque présumé d'effets graves pour les organes (ou indiquer tous les organes affectés, s'ils sont connus) (indiquer la voie d'exposition s'il est formellement prouvé qu'aucune autre voie d'exposition ne conduit au même danger)</t>
  </si>
  <si>
    <t>H335</t>
  </si>
  <si>
    <t>H336</t>
  </si>
  <si>
    <t>Peut irriter les voies respiratoires</t>
  </si>
  <si>
    <t>Toxicité spécifique pour certains organes cibles à la suite d'une exposition répétée</t>
  </si>
  <si>
    <t>H372</t>
  </si>
  <si>
    <t>Risque avéré d'effets graves pour les organes (indiquer tous les organes affectés, s'ils sont connus) à la suite d'expositions répétées ou d'une exposition prolongée (indiquer la voie d'exposition s'il est formellement prouvé qu'aucune autre voie d'exposition ne conduit au même danger)</t>
  </si>
  <si>
    <t>Peut provoquer somnolence ou vertiges</t>
  </si>
  <si>
    <t>H373</t>
  </si>
  <si>
    <t>Risque présumé d'effets graves pour les organes (indiquer tous les organes affectés, s'ils sont connus) à la suite d'expositions répétées ou d'une exposition prolongée (indiquer la voie d'exposition s'il est formellement prouvé qu'aucune autre voie d'exposition ne conduit au même danger)</t>
  </si>
  <si>
    <t>Toxicité par aspiration</t>
  </si>
  <si>
    <t>H304</t>
  </si>
  <si>
    <t>Peut être mortel en cas d'ingestion et de pénétration dans les voies respiratoires</t>
  </si>
  <si>
    <t>Aiguë 1</t>
  </si>
  <si>
    <t>H400</t>
  </si>
  <si>
    <t>Très toxique pour les organismes aquatiques</t>
  </si>
  <si>
    <t>Toxicité à long terme pour le milieu aquatique</t>
  </si>
  <si>
    <t>Toxicité aiguë ou chronique pour le milieu aquatique</t>
  </si>
  <si>
    <t>H410</t>
  </si>
  <si>
    <t>Chronique 1</t>
  </si>
  <si>
    <t>Très toxique pour les organismes aquatiques, entraîne des effets à long terme</t>
  </si>
  <si>
    <t>Chronique 2</t>
  </si>
  <si>
    <t>H411</t>
  </si>
  <si>
    <t>Toxique pour les organismes aquatiques, entraîne des effets à long terme</t>
  </si>
  <si>
    <t>Chronique 3</t>
  </si>
  <si>
    <t>H412</t>
  </si>
  <si>
    <t>Nocif pour les organismes aquatiques, entraîne des effets à long terme</t>
  </si>
  <si>
    <t>Chronique 4</t>
  </si>
  <si>
    <t>H413</t>
  </si>
  <si>
    <t>Peut entraîner des effets néfastes à long terme pour les organismes aquatiques</t>
  </si>
  <si>
    <t>Substances ou mélanges dangereux pour la couche d’ozone</t>
  </si>
  <si>
    <t>H420</t>
  </si>
  <si>
    <t>Nuit à la santé publique et à l’environnement en détruisant l’ozone dans la haute atmosphère</t>
  </si>
  <si>
    <t xml:space="preserve">Note: </t>
  </si>
  <si>
    <r>
      <rPr>
        <b/>
        <sz val="10"/>
        <color theme="1"/>
        <rFont val="Arial"/>
        <family val="2"/>
      </rPr>
      <t xml:space="preserve">H2* </t>
    </r>
    <r>
      <rPr>
        <sz val="10"/>
        <color theme="1"/>
        <rFont val="Arial"/>
        <family val="2"/>
      </rPr>
      <t>: Les substances dangereuses relevant de la catégorie TOXICITÉ AIGUË, catégorie 3, exposition par voie orale (H 301), sont inscrites sous la rubrique H2 TOXICITÉ AIGUË dans les cas où ni la classification de toxicité aiguë par inhalation, ni la classification de toxicité aiguë par voie cutanée ne peuvent être établies, par exemple en raison de l'absence de données de toxicité par inhalation et par voie cutanée concluantes.</t>
    </r>
  </si>
  <si>
    <r>
      <rPr>
        <b/>
        <sz val="10"/>
        <color theme="1"/>
        <rFont val="Arial"/>
        <family val="2"/>
      </rPr>
      <t>P1a ou P1 b</t>
    </r>
    <r>
      <rPr>
        <sz val="10"/>
        <color theme="1"/>
        <rFont val="Arial"/>
        <family val="2"/>
      </rPr>
      <t xml:space="preserve"> : La classe de danger Explosibles comprend les articles explosibles [voir l'annexe I, section 2.1, du règlement CE 1272/2008]. Si la quantité de substance ou mélange explosible contenue dans l'article est connue, c'est cette quantité qui est prise en considération aux fins de la présente directive. Si la quantité de substance ou mélange explosible contenue dans l'article n'est pas connue, c'est l'article entier qui sera considéré comme étant explosible aux fins de la présente directive.</t>
    </r>
  </si>
  <si>
    <r>
      <rPr>
        <b/>
        <sz val="10"/>
        <color theme="1"/>
        <rFont val="Arial"/>
        <family val="2"/>
      </rPr>
      <t xml:space="preserve">P1b - explosibles division 1.4 </t>
    </r>
    <r>
      <rPr>
        <sz val="10"/>
        <color theme="1"/>
        <rFont val="Arial"/>
        <family val="2"/>
      </rPr>
      <t>: Les explosibles de la division 1.4 déballés ou réemballés sont classés dans la catégorie P1a, à moins qu'il ne soit démontré que le danger correspond toujours à la division 1.4, conformément au règlement CE 1272/2008</t>
    </r>
  </si>
  <si>
    <t>Division 1.4*</t>
  </si>
  <si>
    <t>Autres dangers</t>
  </si>
  <si>
    <t>EUH014</t>
  </si>
  <si>
    <t>EUH029</t>
  </si>
  <si>
    <t>Substances ou mélanges auxquels est attribuée la mention de danger EUH014</t>
  </si>
  <si>
    <t>O3 Substances ou mélanges auxquels est attribuée la mention de danger EUH029</t>
  </si>
  <si>
    <t>Gaz chimiquement instables (applicable au 01/01/2018)</t>
  </si>
  <si>
    <t>H230</t>
  </si>
  <si>
    <t>Peut exploser même en l'absence d'air</t>
  </si>
  <si>
    <t>Catégorie A</t>
  </si>
  <si>
    <t>Catégorie B</t>
  </si>
  <si>
    <t>H231</t>
  </si>
  <si>
    <t>Peut exploser même en l'absence d'air à une pression et/ou une température élevée(s)</t>
  </si>
  <si>
    <r>
      <t xml:space="preserve">Peut s'enflammer ou exploser en cas d'échauffement </t>
    </r>
    <r>
      <rPr>
        <i/>
        <sz val="10"/>
        <color theme="1"/>
        <rFont val="Arial"/>
        <family val="2"/>
      </rPr>
      <t>(sous l'effet de la chaleur)</t>
    </r>
  </si>
  <si>
    <t>En italique la classification qui sera applicable au 1er janvier 2018 suite à la mise à jour du règlement dit CLP</t>
  </si>
  <si>
    <r>
      <t>Peut s'enflammer en cas d'échauffement (</t>
    </r>
    <r>
      <rPr>
        <i/>
        <sz val="10"/>
        <color theme="1"/>
        <rFont val="Arial"/>
        <family val="2"/>
      </rPr>
      <t>sous l'effet de la chaleur)</t>
    </r>
  </si>
  <si>
    <r>
      <t xml:space="preserve">6. Nitrate de potassium </t>
    </r>
    <r>
      <rPr>
        <i/>
        <sz val="10"/>
        <color theme="1"/>
        <rFont val="Arial"/>
        <family val="2"/>
      </rPr>
      <t>(s'applique aux engrais composés  à base de nitrate de potassium sous forme de cristaux qui présentent les mêmes propriétés dangereuses que le nitrate de potassium pur)</t>
    </r>
  </si>
  <si>
    <t>26. 2,4-diisocyanate de toluène
2,6-diisocyanate de toluène</t>
  </si>
  <si>
    <t>11. Composés de nickel, sous forme pulvérulente inhalable :
Monoxyde de nickel, 
Dioxyde de nickel, 
Sulfure de nickel, 
Disulfure de trinickel,
Trioxyde de dinickel</t>
  </si>
  <si>
    <t>23. 4,4'-méthylène bis (2-chloraniline) et/ou ses sels, sous forme pulvérulente</t>
  </si>
  <si>
    <t>36. Trifluore de bore</t>
  </si>
  <si>
    <t>41. Les mélanges d'hypochlorite de sodium classé dans la catégorie de toxicité aquatique aiguë 1 (H400) contenant moins de 5 % de chlore actif et non classés dans aucune des autres catégories de danger de l'annexe 1, partie 1</t>
  </si>
  <si>
    <t>P1a EXPLOSIBLES
- Explosibles instables ou
- Explosibles, division 1.1, 1.2, 1.3, 1.5,  1.6 ou
- Substances ou mélanges présentant un danger d'explosion et qui ne relèvent pas des classes de danger Peroxydes organiques ou Substances et mélanges autoréactifs</t>
  </si>
  <si>
    <t>Annexe 3</t>
  </si>
  <si>
    <t>H200</t>
  </si>
  <si>
    <t xml:space="preserve">H300 cat 1 </t>
  </si>
  <si>
    <t>H300 cat 2</t>
  </si>
  <si>
    <t>H310 cat1</t>
  </si>
  <si>
    <t>H310 cat2</t>
  </si>
  <si>
    <t>H330 cat 1</t>
  </si>
  <si>
    <t>H330 cat 2</t>
  </si>
  <si>
    <t>H301*</t>
  </si>
  <si>
    <t>Nota bene:</t>
  </si>
  <si>
    <t>O1 Substances ou mélanges auxquels est attribuée la mention de danger EUH014</t>
  </si>
  <si>
    <t>H223 (3a)</t>
  </si>
  <si>
    <t>H222 (3a)</t>
  </si>
  <si>
    <t>H222 (3b)</t>
  </si>
  <si>
    <t>H223 (3b)</t>
  </si>
  <si>
    <t>H225 (5a)</t>
  </si>
  <si>
    <t>H225 (5b)</t>
  </si>
  <si>
    <t>H225 (5c)</t>
  </si>
  <si>
    <t>H226 (5a)</t>
  </si>
  <si>
    <t>H226 (5b)</t>
  </si>
  <si>
    <t>H226 (5c)</t>
  </si>
  <si>
    <t>Inf 5a</t>
  </si>
  <si>
    <t>Inf 5b</t>
  </si>
  <si>
    <r>
      <rPr>
        <b/>
        <sz val="10"/>
        <color theme="1"/>
        <rFont val="Arial"/>
        <family val="2"/>
      </rPr>
      <t>H301*</t>
    </r>
    <r>
      <rPr>
        <sz val="10"/>
        <color theme="1"/>
        <rFont val="Arial"/>
        <family val="2"/>
      </rPr>
      <t xml:space="preserve"> : Ne cocher la case H301 que dans les cas où ni la classification de toxicité aiguë par inhalation, ni la classification de toxicité aiguë par voie cutanée ne peuvent être établies, par exemple en raison de l'absence de données de toxicité par inhalation et par voie cutanée concluantes.</t>
    </r>
  </si>
  <si>
    <r>
      <rPr>
        <b/>
        <sz val="10"/>
        <color theme="1"/>
        <rFont val="Arial"/>
        <family val="2"/>
      </rPr>
      <t>H222 (3a)</t>
    </r>
    <r>
      <rPr>
        <sz val="10"/>
        <color theme="1"/>
        <rFont val="Arial"/>
        <family val="2"/>
      </rPr>
      <t xml:space="preserve"> : Aérosols extrêment inflammables de catégorie 1, </t>
    </r>
    <r>
      <rPr>
        <b/>
        <sz val="10"/>
        <color theme="1"/>
        <rFont val="Arial"/>
        <family val="2"/>
      </rPr>
      <t>contenant</t>
    </r>
    <r>
      <rPr>
        <sz val="10"/>
        <color theme="1"/>
        <rFont val="Arial"/>
        <family val="2"/>
      </rPr>
      <t xml:space="preserve"> des gaz inflammables de catégorie 1 ou 2 ou des liquides inflammables de catégorie 1</t>
    </r>
  </si>
  <si>
    <r>
      <rPr>
        <b/>
        <sz val="10"/>
        <color theme="1"/>
        <rFont val="Arial"/>
        <family val="2"/>
      </rPr>
      <t xml:space="preserve">H222(3b) </t>
    </r>
    <r>
      <rPr>
        <sz val="10"/>
        <color theme="1"/>
        <rFont val="Arial"/>
        <family val="2"/>
      </rPr>
      <t xml:space="preserve">: Aérosols extrêment inflammables de catégorie 1, </t>
    </r>
    <r>
      <rPr>
        <b/>
        <sz val="10"/>
        <color theme="1"/>
        <rFont val="Arial"/>
        <family val="2"/>
      </rPr>
      <t>ne contenant pas</t>
    </r>
    <r>
      <rPr>
        <sz val="10"/>
        <color theme="1"/>
        <rFont val="Arial"/>
        <family val="2"/>
      </rPr>
      <t xml:space="preserve"> de gaz inflammables de catégorie 1 ou 2 ni de liquides inflammables de catégorie 1</t>
    </r>
  </si>
  <si>
    <r>
      <rPr>
        <b/>
        <sz val="10"/>
        <color theme="1"/>
        <rFont val="Arial"/>
        <family val="2"/>
      </rPr>
      <t xml:space="preserve">H223 (3a) </t>
    </r>
    <r>
      <rPr>
        <sz val="10"/>
        <color theme="1"/>
        <rFont val="Arial"/>
        <family val="2"/>
      </rPr>
      <t xml:space="preserve">: Aérosols "inflammables" de catégorie 2, </t>
    </r>
    <r>
      <rPr>
        <b/>
        <sz val="10"/>
        <color theme="1"/>
        <rFont val="Arial"/>
        <family val="2"/>
      </rPr>
      <t>contenant</t>
    </r>
    <r>
      <rPr>
        <sz val="10"/>
        <color theme="1"/>
        <rFont val="Arial"/>
        <family val="2"/>
      </rPr>
      <t xml:space="preserve"> des gaz inflammables de catégorie 1 ou 2 ou des liquides inflammables de catégorie 1</t>
    </r>
  </si>
  <si>
    <r>
      <rPr>
        <b/>
        <sz val="10"/>
        <color theme="1"/>
        <rFont val="Arial"/>
        <family val="2"/>
      </rPr>
      <t xml:space="preserve">H223 (3b) </t>
    </r>
    <r>
      <rPr>
        <sz val="10"/>
        <color theme="1"/>
        <rFont val="Arial"/>
        <family val="2"/>
      </rPr>
      <t xml:space="preserve">: Aérosols "inflammables" de catégorie 2, </t>
    </r>
    <r>
      <rPr>
        <b/>
        <sz val="10"/>
        <color theme="1"/>
        <rFont val="Arial"/>
        <family val="2"/>
      </rPr>
      <t>ne contenant pas</t>
    </r>
    <r>
      <rPr>
        <sz val="10"/>
        <color theme="1"/>
        <rFont val="Arial"/>
        <family val="2"/>
      </rPr>
      <t xml:space="preserve"> de gaz inflammables de catégorie 1 ou 2 ni de liquides inflammables de catégorie 1</t>
    </r>
  </si>
  <si>
    <r>
      <rPr>
        <b/>
        <sz val="10"/>
        <color theme="1"/>
        <rFont val="Arial"/>
        <family val="2"/>
      </rPr>
      <t>H225 (5a)</t>
    </r>
    <r>
      <rPr>
        <sz val="10"/>
        <color theme="1"/>
        <rFont val="Arial"/>
        <family val="2"/>
      </rPr>
      <t xml:space="preserve"> : Liquides et vapeurs très inflammables de catégorie 2, maintenus à une température supérieure à leur point d'ébullition</t>
    </r>
  </si>
  <si>
    <r>
      <rPr>
        <b/>
        <sz val="10"/>
        <color theme="1"/>
        <rFont val="Arial"/>
        <family val="2"/>
      </rPr>
      <t xml:space="preserve">H225 (5b) </t>
    </r>
    <r>
      <rPr>
        <sz val="10"/>
        <color theme="1"/>
        <rFont val="Arial"/>
        <family val="2"/>
      </rPr>
      <t>:  Liquides et vapeurs très inflammables, de catégorie 2 dont les conditions particulières de traitement, telles qu'une pression ou une température élevée, peuvent repésenter des dangers d'accidents majeurs</t>
    </r>
  </si>
  <si>
    <r>
      <rPr>
        <b/>
        <sz val="10"/>
        <color theme="1"/>
        <rFont val="Arial"/>
        <family val="2"/>
      </rPr>
      <t>H225 (5c)</t>
    </r>
    <r>
      <rPr>
        <sz val="10"/>
        <color theme="1"/>
        <rFont val="Arial"/>
        <family val="2"/>
      </rPr>
      <t xml:space="preserve"> : Liquides et vapeurs très inflammables de catégorie 2 non couverts par les catégories H225 (5a) et H225 (5b)</t>
    </r>
  </si>
  <si>
    <r>
      <rPr>
        <b/>
        <sz val="10"/>
        <color theme="1"/>
        <rFont val="Arial"/>
        <family val="2"/>
      </rPr>
      <t xml:space="preserve">H226 (5a) </t>
    </r>
    <r>
      <rPr>
        <sz val="10"/>
        <color theme="1"/>
        <rFont val="Arial"/>
        <family val="2"/>
      </rPr>
      <t>: Liquides et vapeurs  inflammables de catégorie 3, maintenus à une température supérieure à leur point d'ébullition</t>
    </r>
  </si>
  <si>
    <r>
      <rPr>
        <b/>
        <sz val="10"/>
        <color theme="1"/>
        <rFont val="Arial"/>
        <family val="2"/>
      </rPr>
      <t>H226 (5b)</t>
    </r>
    <r>
      <rPr>
        <sz val="10"/>
        <color theme="1"/>
        <rFont val="Arial"/>
        <family val="2"/>
      </rPr>
      <t xml:space="preserve"> :  Liquides et vapeurs inflammables, de catégorie 3 dont les conditions particulières de traitement, telles qu'une pression ou une température élevée, peuvent repésenter des dangers d'accidents majeurs</t>
    </r>
  </si>
  <si>
    <r>
      <rPr>
        <b/>
        <sz val="10"/>
        <color theme="1"/>
        <rFont val="Arial"/>
        <family val="2"/>
      </rPr>
      <t>H226 (5c)</t>
    </r>
    <r>
      <rPr>
        <sz val="10"/>
        <color theme="1"/>
        <rFont val="Arial"/>
        <family val="2"/>
      </rPr>
      <t xml:space="preserve"> : Liquides et vapeurs inflammables de catégorie 3 non couverts par les catégories H226 (5a) et H226(5b)</t>
    </r>
  </si>
  <si>
    <r>
      <rPr>
        <b/>
        <sz val="10"/>
        <color theme="1"/>
        <rFont val="Arial"/>
        <family val="2"/>
      </rPr>
      <t>Inf 5a</t>
    </r>
    <r>
      <rPr>
        <sz val="10"/>
        <color theme="1"/>
        <rFont val="Arial"/>
        <family val="2"/>
      </rPr>
      <t xml:space="preserve"> : Autres liquides dont le point d'éclair est inférieur ou égal à 60°C, maintenus à une température supérieure à leur point d'ébullition</t>
    </r>
  </si>
  <si>
    <r>
      <rPr>
        <b/>
        <sz val="10"/>
        <color theme="1"/>
        <rFont val="Arial"/>
        <family val="2"/>
      </rPr>
      <t xml:space="preserve">Inf 5b </t>
    </r>
    <r>
      <rPr>
        <sz val="10"/>
        <color theme="1"/>
        <rFont val="Arial"/>
        <family val="2"/>
      </rPr>
      <t>: Autres liquides ayant un point d'éclair inférieur ou égal à 60°C, dont les conditions particulières de traitement, telles qu'une pression ou une température élevée, peuvent représenter des dangers d'accidents majeurs</t>
    </r>
  </si>
  <si>
    <t>Phrases H ou Nature des dangers selon le règlement européens 1272/2008 dit CLP</t>
  </si>
  <si>
    <t>Si les lignes ne sont pas suffisantes, insérer des lignes avant la dernière ligne existante et copier la ligne du dessus, pour que les formules automatiques soient maintenues</t>
  </si>
  <si>
    <t>41. Les mélanges d'hypochlorite de sodium classés dans la catégorie de toxicité aquatique aiguë 1 (H400) contenant moins de 5 % de chlore actif et non classés dans aucune des autres catégories de danger de l'annexe 1, partie 1</t>
  </si>
  <si>
    <t>d) Fiouls lourds;</t>
  </si>
  <si>
    <t>c) Gazoles (gazole diesel, gazole de chauffage domestique et mélanges de gazoles compris);</t>
  </si>
  <si>
    <t>b) Kérosènes (carburants d'aviation compris);</t>
  </si>
  <si>
    <t xml:space="preserve">11. Composés de nickel, sous forme pulvérulente inhalable : 
Monoxyde de nickel, </t>
  </si>
  <si>
    <t xml:space="preserve">Dioxyde de nickel, </t>
  </si>
  <si>
    <t xml:space="preserve">Sulfure de nickel, </t>
  </si>
  <si>
    <t>Disulfure de trinickel,</t>
  </si>
  <si>
    <t>Trioxyde de dinickel</t>
  </si>
  <si>
    <t>23. 4,4'-méthylène bis (2-chloraniline) etou ses sels, sous forme pulvérulente</t>
  </si>
  <si>
    <t xml:space="preserve">Benzotrichlorure, </t>
  </si>
  <si>
    <t>Benzidine et/ou ses sels,</t>
  </si>
  <si>
    <t>Oxyde de bis-(chlorométhyle),</t>
  </si>
  <si>
    <t>Oxyde de chlorométhyle et de méthyle,</t>
  </si>
  <si>
    <t>Sulfate de diéthyle,</t>
  </si>
  <si>
    <t>Sulfate de diméthyle,</t>
  </si>
  <si>
    <t>Diméthylnitrosamine,</t>
  </si>
  <si>
    <t>Triamide hexaméthylphosphorique,</t>
  </si>
  <si>
    <t>Hydrazine,</t>
  </si>
  <si>
    <t>a) Essences et naphtes;</t>
  </si>
  <si>
    <t>Annexe 4</t>
  </si>
  <si>
    <t>Phrases H  selon le règlement européens 1272/2008 dit CLP ou Nature des dangers</t>
  </si>
  <si>
    <t>Tableau 2 - Substances désignées</t>
  </si>
  <si>
    <t>Substances dangereuses désignée</t>
  </si>
  <si>
    <t>Substances désignées - Classement par dépassement direct</t>
  </si>
  <si>
    <t>Susbtances non désignées - classement par dépassement direct</t>
  </si>
  <si>
    <t>Ne surtout pas compléter ce tableau avec les substances désignées (voir tableau 2)</t>
  </si>
  <si>
    <t>Annexes 2</t>
  </si>
  <si>
    <t>Exp1a</t>
  </si>
  <si>
    <r>
      <rPr>
        <b/>
        <sz val="10"/>
        <color theme="1"/>
        <rFont val="Arial"/>
        <family val="2"/>
      </rPr>
      <t xml:space="preserve">Exp1a </t>
    </r>
    <r>
      <rPr>
        <sz val="10"/>
        <color theme="1"/>
        <rFont val="Arial"/>
        <family val="2"/>
      </rPr>
      <t>: Substances ou mélanges présentant un danger d'explosion déterminé selon la méthode A.14 du règlement CE n°440/2008 et qui ne relèvent pas des classes de danger Peroxydes organiques ou substances et mélanges autoréactifs</t>
    </r>
  </si>
  <si>
    <t>Exp 1a</t>
  </si>
  <si>
    <t>Code couleur :</t>
  </si>
  <si>
    <t>Phrases H reprises pour la règles des cumuls dans la catégorie dangers pour l'environnement</t>
  </si>
  <si>
    <t>Phrases H reprises pour la règles des cumuls dans la catégorie dangers pour la santé</t>
  </si>
  <si>
    <t>Phrases H reprises pour la règles des cumuls dans la catégorie dangers physiques</t>
  </si>
  <si>
    <t>Les parties grisées se remplissent automatiquement et ne doivent ni être complétées manuellement, ni modifiées</t>
  </si>
  <si>
    <r>
      <t xml:space="preserve">6. Nitrate de potassium </t>
    </r>
    <r>
      <rPr>
        <i/>
        <sz val="10"/>
        <color theme="1"/>
        <rFont val="Arial"/>
        <family val="2"/>
      </rPr>
      <t>(s'applique aux engrais composés à base de nitrate de potassium sous forme de cristaux qui présentent les mêmes propriétés dangereuses que le nitrate de potassium pur)</t>
    </r>
  </si>
  <si>
    <t>Chlorure de diméthylcarbamoyle,</t>
  </si>
  <si>
    <t xml:space="preserve">34.Produits dérivés du pétrole et carburants de substitution : </t>
  </si>
  <si>
    <t>e) Carburants de substitution utilisés aux mêmes fins et présentant des propriétés similaires en termes d'inflammabilité et de dangers environnementaux que les produits visés aux points a) à d)</t>
  </si>
  <si>
    <t>32. Polychlorodibenzofuranes et polychlorodibenzodioxines (y compris TCDD), calculées en équivalent TCDD (voir note 20 de l'annexe 1 de la loi du 28 avril 2017)</t>
  </si>
  <si>
    <t>33. Les CANCEROGENES suivants ou les mélanges contenant les cancérogènes suivants en concentration supérieure à 5% en poids :
4-aminobiphényle et/ou ses sels,
Benzotrichlorure, 
Benzidine et/ou ses sels,
Oxyde de bis-(chlorométhyle),
Oxyde de chlorométhyle et de méthyle,
1,2-dibromoéthane,
Sulfate de diéthyle,
Sulfate de diméthyle,
Chlorure de diméthylcarbamoyle,
1,2-dibromo-3-chloropropane,
1,2-diméthylhydrazine,
Diméthylnitrosamine,
Triamide hexaméthylphosphorique,
Hydrazine,
 2-naphthylamine et/ou ses sels,
4-nitrodiphényle,
1,3-propanesulfone</t>
  </si>
  <si>
    <t>34. Produits dérivés du pétrole et carburants de substitution : 
a) Essences et naphtes;
b) Kérosènes (carburants d'aviation compris);
c) Gazoles (gazole diesel, gazole de chauffage domestique et mélanges de gazoles compris);
d) Fiouls lourds;
e) Carburants de substitution utilisés aux mêmes fins et présentant des propriétés similaires en termes d'inflammabilité et de dangers environnementaux que les produits visés aux points a) à d)</t>
  </si>
  <si>
    <t>Correspondance classification CLP et catégorie de danger selon la loi du 28 avril 2017 concernant la maîtrise des dangers
 liés aux accidents majeurs impliquant des substances dangereuses</t>
  </si>
  <si>
    <t>Catégorie de danger selon l'annexe I partie 1 de la loi du 28 avril 2017</t>
  </si>
  <si>
    <t>catégories de dangers concernées (catégories de dangers selon la partie 1 de l'annexe 1 de la loi du 27 avril 2017)</t>
  </si>
  <si>
    <t>Catégories de dangers concernées (catégories de dangers selon la partie 1 de l'annexe 1 de la loi du 27 avril 2017)</t>
  </si>
  <si>
    <t>Compléter les parties non grisées des tableaux</t>
  </si>
  <si>
    <r>
      <t>32. Polychlorodibenzofuranes et polychlorodibenzodioxines (y compris TCDD), caculées en équivalent TCDD (</t>
    </r>
    <r>
      <rPr>
        <b/>
        <sz val="10"/>
        <color rgb="FFFF0000"/>
        <rFont val="Arial"/>
        <family val="2"/>
      </rPr>
      <t>rentrer les quantités présentes en tonnes, le calcul de l'équivalent TCDD se fait automatiquement</t>
    </r>
    <r>
      <rPr>
        <sz val="10"/>
        <color theme="1"/>
        <rFont val="Arial"/>
        <family val="2"/>
      </rPr>
      <t>)</t>
    </r>
  </si>
  <si>
    <t>H222
(3a)</t>
  </si>
  <si>
    <t>H222
(3b)</t>
  </si>
  <si>
    <t>H223
(3a)</t>
  </si>
  <si>
    <t>H223
(3b)</t>
  </si>
  <si>
    <t>H225 
5a)</t>
  </si>
  <si>
    <t>H225
(5b)</t>
  </si>
  <si>
    <t>H225
(5c)</t>
  </si>
  <si>
    <t>H226
(5a)</t>
  </si>
  <si>
    <t>H226
 (5b)</t>
  </si>
  <si>
    <t>H226
(5c)</t>
  </si>
  <si>
    <t>Tableau 1 - Substances non désignées (i.e. susbstances non reprises dans le tableau de la partie 2 de l'annexe 1 de la loi du 28 avril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</si>
</sst>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
  </numFmts>
  <fonts count="10" x14ac:knownFonts="1">
    <font>
      <sz val="10"/>
      <color theme="1"/>
      <name val="Arial"/>
      <family val="2"/>
    </font>
    <font>
      <b/>
      <sz val="10"/>
      <color theme="1"/>
      <name val="Arial"/>
      <family val="2"/>
    </font>
    <font>
      <b/>
      <u/>
      <sz val="10"/>
      <color theme="1"/>
      <name val="Arial"/>
      <family val="2"/>
    </font>
    <font>
      <b/>
      <u/>
      <sz val="14"/>
      <color theme="1"/>
      <name val="Arial"/>
      <family val="2"/>
    </font>
    <font>
      <i/>
      <sz val="10"/>
      <color theme="1"/>
      <name val="Arial"/>
      <family val="2"/>
    </font>
    <font>
      <b/>
      <sz val="14"/>
      <color rgb="FFFF0000"/>
      <name val="Arial"/>
      <family val="2"/>
    </font>
    <font>
      <b/>
      <sz val="10"/>
      <color rgb="FFFF0000"/>
      <name val="Arial"/>
      <family val="2"/>
    </font>
    <font>
      <b/>
      <sz val="14"/>
      <color theme="1"/>
      <name val="Arial"/>
      <family val="2"/>
    </font>
    <font>
      <b/>
      <sz val="14"/>
      <color theme="4"/>
      <name val="Arial"/>
      <family val="2"/>
    </font>
    <font>
      <u/>
      <sz val="10"/>
      <color theme="1"/>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42">
    <border>
      <left/>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245">
    <xf numFmtId="0" fontId="0" fillId="0" borderId="0" xfId="0"/>
    <xf numFmtId="0" fontId="2" fillId="0" borderId="0" xfId="0" applyFont="1"/>
    <xf numFmtId="0" fontId="3" fillId="0" borderId="0" xfId="0" applyFont="1"/>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0" fillId="0" borderId="7" xfId="0" applyBorder="1" applyAlignment="1">
      <alignment horizontal="center" vertical="center" wrapText="1"/>
    </xf>
    <xf numFmtId="3" fontId="0" fillId="0" borderId="11" xfId="0" applyNumberFormat="1" applyBorder="1" applyAlignment="1">
      <alignment horizontal="center" vertical="center" wrapText="1"/>
    </xf>
    <xf numFmtId="0" fontId="0" fillId="0" borderId="11" xfId="0" applyBorder="1" applyAlignment="1">
      <alignment horizontal="center" vertical="center" wrapText="1"/>
    </xf>
    <xf numFmtId="164" fontId="0" fillId="0" borderId="11" xfId="0" applyNumberForma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3" fontId="0" fillId="0" borderId="7" xfId="0" applyNumberFormat="1" applyBorder="1" applyAlignment="1">
      <alignment horizontal="center" vertical="center" wrapText="1"/>
    </xf>
    <xf numFmtId="0"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3" borderId="19" xfId="0" applyFont="1" applyFill="1" applyBorder="1" applyAlignment="1">
      <alignment horizontal="center" vertical="center" wrapText="1"/>
    </xf>
    <xf numFmtId="3" fontId="0" fillId="0" borderId="5" xfId="0" applyNumberFormat="1" applyBorder="1" applyAlignment="1">
      <alignment horizontal="center" vertical="center" wrapText="1"/>
    </xf>
    <xf numFmtId="0" fontId="0" fillId="0" borderId="24" xfId="0" applyBorder="1" applyAlignment="1">
      <alignment vertical="center" wrapText="1"/>
    </xf>
    <xf numFmtId="0" fontId="1" fillId="3" borderId="25" xfId="0" applyFont="1" applyFill="1" applyBorder="1" applyAlignment="1">
      <alignment horizontal="center" vertical="center" wrapText="1"/>
    </xf>
    <xf numFmtId="2" fontId="0" fillId="0" borderId="11" xfId="0" applyNumberFormat="1" applyBorder="1" applyAlignment="1">
      <alignment horizontal="center" vertical="center" wrapText="1"/>
    </xf>
    <xf numFmtId="2" fontId="0" fillId="0" borderId="11" xfId="0" applyNumberFormat="1" applyBorder="1" applyAlignment="1">
      <alignment horizontal="center" vertical="center"/>
    </xf>
    <xf numFmtId="165" fontId="0" fillId="0" borderId="11" xfId="0" applyNumberFormat="1" applyBorder="1" applyAlignment="1">
      <alignment horizontal="center" vertical="center"/>
    </xf>
    <xf numFmtId="0" fontId="1" fillId="2" borderId="16"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xf>
    <xf numFmtId="0" fontId="0" fillId="0" borderId="0" xfId="0" applyBorder="1" applyAlignment="1">
      <alignment horizontal="center" vertical="center"/>
    </xf>
    <xf numFmtId="0" fontId="1" fillId="3" borderId="13" xfId="0" applyFont="1" applyFill="1" applyBorder="1" applyAlignment="1">
      <alignment horizontal="center" vertical="center" wrapText="1"/>
    </xf>
    <xf numFmtId="0" fontId="8" fillId="0" borderId="0" xfId="0" applyFont="1" applyAlignment="1">
      <alignment horizontal="center"/>
    </xf>
    <xf numFmtId="3" fontId="0" fillId="4" borderId="2"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0" borderId="13" xfId="0" applyBorder="1" applyAlignment="1">
      <alignment horizontal="left" vertical="center" wrapText="1"/>
    </xf>
    <xf numFmtId="0" fontId="0" fillId="0" borderId="5" xfId="0" applyBorder="1" applyAlignment="1">
      <alignment horizontal="center" vertical="center" wrapText="1"/>
    </xf>
    <xf numFmtId="0" fontId="0" fillId="0" borderId="19" xfId="0" applyNumberFormat="1" applyBorder="1" applyAlignment="1">
      <alignment horizontal="center" vertical="center"/>
    </xf>
    <xf numFmtId="0" fontId="0" fillId="0" borderId="19" xfId="0"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0" borderId="0" xfId="0" applyAlignment="1">
      <alignment vertical="top" wrapText="1"/>
    </xf>
    <xf numFmtId="0" fontId="9"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32" xfId="0" applyFont="1" applyBorder="1" applyAlignment="1">
      <alignment horizontal="center" vertical="center"/>
    </xf>
    <xf numFmtId="0" fontId="0" fillId="0" borderId="32" xfId="0" applyBorder="1" applyAlignment="1">
      <alignment horizontal="center" vertical="center"/>
    </xf>
    <xf numFmtId="0" fontId="0" fillId="0" borderId="32" xfId="0" applyFont="1" applyBorder="1" applyAlignment="1">
      <alignment horizontal="center" vertical="top"/>
    </xf>
    <xf numFmtId="0" fontId="0" fillId="0" borderId="32" xfId="0" applyBorder="1" applyAlignment="1">
      <alignment horizontal="center" vertical="center" wrapText="1"/>
    </xf>
    <xf numFmtId="0" fontId="1" fillId="0" borderId="33" xfId="0" applyFont="1" applyBorder="1" applyAlignment="1">
      <alignment horizontal="center" vertical="center"/>
    </xf>
    <xf numFmtId="0" fontId="1" fillId="0" borderId="33" xfId="0" applyFont="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9" xfId="0" applyBorder="1" applyAlignment="1">
      <alignment horizontal="center" vertical="center"/>
    </xf>
    <xf numFmtId="0" fontId="0" fillId="0" borderId="40" xfId="0" applyFont="1" applyBorder="1" applyAlignment="1">
      <alignment horizontal="left" vertical="center"/>
    </xf>
    <xf numFmtId="0" fontId="0" fillId="0" borderId="35"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6" xfId="0" applyFont="1" applyFill="1" applyBorder="1" applyAlignment="1">
      <alignment horizontal="center" vertical="top"/>
    </xf>
    <xf numFmtId="0" fontId="0" fillId="0" borderId="2" xfId="0" applyFont="1" applyFill="1" applyBorder="1" applyAlignment="1">
      <alignment horizontal="center" vertical="top"/>
    </xf>
    <xf numFmtId="0" fontId="0" fillId="0" borderId="7" xfId="0" applyFont="1" applyBorder="1" applyAlignment="1">
      <alignment horizontal="left" vertical="center"/>
    </xf>
    <xf numFmtId="0" fontId="0" fillId="0" borderId="35" xfId="0" applyFont="1" applyBorder="1" applyAlignment="1">
      <alignment horizontal="center" vertical="center" wrapText="1"/>
    </xf>
    <xf numFmtId="0" fontId="0" fillId="0" borderId="35" xfId="0" applyFont="1" applyBorder="1" applyAlignment="1">
      <alignment horizontal="center" vertical="center"/>
    </xf>
    <xf numFmtId="0" fontId="0" fillId="0" borderId="35" xfId="0" quotePrefix="1" applyBorder="1" applyAlignment="1">
      <alignment horizontal="center" vertical="center"/>
    </xf>
    <xf numFmtId="0" fontId="0" fillId="0" borderId="36" xfId="0" applyFont="1" applyBorder="1" applyAlignment="1">
      <alignment horizontal="left" vertical="center" wrapText="1"/>
    </xf>
    <xf numFmtId="0" fontId="0" fillId="0" borderId="39" xfId="0" applyFont="1" applyBorder="1" applyAlignment="1">
      <alignment horizontal="center" vertical="center"/>
    </xf>
    <xf numFmtId="0" fontId="0" fillId="0" borderId="39" xfId="0" quotePrefix="1" applyBorder="1" applyAlignment="1">
      <alignment horizontal="center" vertical="center"/>
    </xf>
    <xf numFmtId="0" fontId="0" fillId="0" borderId="40" xfId="0" applyFont="1" applyBorder="1" applyAlignment="1">
      <alignment horizontal="left" vertical="center" wrapText="1"/>
    </xf>
    <xf numFmtId="0" fontId="0" fillId="0" borderId="37" xfId="0" applyFont="1" applyBorder="1" applyAlignment="1">
      <alignment horizontal="left" vertical="center" wrapText="1"/>
    </xf>
    <xf numFmtId="0" fontId="0" fillId="0" borderId="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quotePrefix="1" applyBorder="1" applyAlignment="1">
      <alignment horizontal="center" vertical="center"/>
    </xf>
    <xf numFmtId="0" fontId="0" fillId="0" borderId="7" xfId="0" applyFont="1" applyBorder="1" applyAlignment="1">
      <alignment horizontal="left" vertical="center" wrapText="1"/>
    </xf>
    <xf numFmtId="0" fontId="0" fillId="0" borderId="36" xfId="0" applyFont="1" applyBorder="1" applyAlignment="1">
      <alignment horizontal="left" vertical="top" wrapText="1"/>
    </xf>
    <xf numFmtId="0" fontId="0" fillId="0" borderId="40" xfId="0" applyFont="1" applyBorder="1" applyAlignment="1">
      <alignment horizontal="left" vertical="top" wrapText="1"/>
    </xf>
    <xf numFmtId="0" fontId="0" fillId="0" borderId="2" xfId="0" applyBorder="1" applyAlignment="1">
      <alignment horizontal="center" vertical="center"/>
    </xf>
    <xf numFmtId="0" fontId="0" fillId="0" borderId="32" xfId="0" applyFont="1" applyBorder="1" applyAlignment="1">
      <alignment horizontal="center" vertical="top" wrapText="1"/>
    </xf>
    <xf numFmtId="0" fontId="0" fillId="0" borderId="35" xfId="0" applyFont="1" applyBorder="1" applyAlignment="1">
      <alignment horizontal="center" vertical="top" wrapText="1"/>
    </xf>
    <xf numFmtId="0" fontId="0" fillId="0" borderId="35" xfId="0" applyBorder="1" applyAlignment="1">
      <alignment horizontal="center" vertical="center"/>
    </xf>
    <xf numFmtId="0" fontId="0" fillId="0" borderId="37" xfId="0" applyFont="1" applyBorder="1" applyAlignment="1">
      <alignment horizontal="left" vertical="top" wrapText="1"/>
    </xf>
    <xf numFmtId="0" fontId="0" fillId="0" borderId="39" xfId="0" applyFont="1" applyBorder="1" applyAlignment="1">
      <alignment horizontal="center" vertical="top"/>
    </xf>
    <xf numFmtId="0" fontId="0" fillId="0" borderId="41" xfId="0" applyFont="1" applyBorder="1" applyAlignment="1">
      <alignment horizontal="center" vertical="top"/>
    </xf>
    <xf numFmtId="0" fontId="0" fillId="0" borderId="35" xfId="0" applyFont="1" applyBorder="1" applyAlignment="1">
      <alignment horizontal="center" vertical="top"/>
    </xf>
    <xf numFmtId="0" fontId="0" fillId="0" borderId="39" xfId="0" applyFont="1" applyBorder="1" applyAlignment="1">
      <alignment horizontal="center" vertical="top" wrapText="1"/>
    </xf>
    <xf numFmtId="0" fontId="0" fillId="0" borderId="39" xfId="0" applyFont="1" applyBorder="1" applyAlignment="1">
      <alignment horizontal="center" vertical="center" wrapText="1"/>
    </xf>
    <xf numFmtId="0" fontId="0" fillId="0" borderId="6" xfId="0" applyFont="1" applyBorder="1" applyAlignment="1">
      <alignment horizontal="center" vertical="center"/>
    </xf>
    <xf numFmtId="0" fontId="0" fillId="0" borderId="41" xfId="0" applyFont="1" applyBorder="1" applyAlignment="1">
      <alignment horizontal="center" vertical="center"/>
    </xf>
    <xf numFmtId="0" fontId="0" fillId="0" borderId="9"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9" fillId="0" borderId="0" xfId="0" applyFont="1"/>
    <xf numFmtId="0" fontId="4" fillId="0" borderId="35" xfId="0" applyFont="1" applyFill="1" applyBorder="1" applyAlignment="1">
      <alignment horizontal="center" vertical="center"/>
    </xf>
    <xf numFmtId="0" fontId="4" fillId="0" borderId="35" xfId="0" applyFont="1" applyFill="1" applyBorder="1" applyAlignment="1">
      <alignment horizontal="center" vertical="top"/>
    </xf>
    <xf numFmtId="0" fontId="4" fillId="0" borderId="36" xfId="0" applyFont="1" applyFill="1" applyBorder="1" applyAlignment="1">
      <alignment horizontal="left" vertical="center"/>
    </xf>
    <xf numFmtId="0" fontId="4" fillId="0" borderId="39" xfId="0" applyFont="1" applyFill="1" applyBorder="1" applyAlignment="1">
      <alignment horizontal="center" vertical="center"/>
    </xf>
    <xf numFmtId="0" fontId="4" fillId="0" borderId="40" xfId="0" applyFont="1" applyFill="1" applyBorder="1" applyAlignment="1">
      <alignment horizontal="left" vertical="center" wrapText="1"/>
    </xf>
    <xf numFmtId="0" fontId="2" fillId="0" borderId="0" xfId="0" applyFont="1" applyBorder="1"/>
    <xf numFmtId="0" fontId="0" fillId="10" borderId="0" xfId="0" applyFill="1"/>
    <xf numFmtId="0" fontId="0" fillId="11" borderId="0" xfId="0" applyFill="1"/>
    <xf numFmtId="0" fontId="0" fillId="12" borderId="0" xfId="0" applyFill="1"/>
    <xf numFmtId="0" fontId="0" fillId="12" borderId="35" xfId="0" applyFont="1" applyFill="1" applyBorder="1" applyAlignment="1">
      <alignment horizontal="center"/>
    </xf>
    <xf numFmtId="0" fontId="0" fillId="12" borderId="35" xfId="0" applyFill="1" applyBorder="1" applyAlignment="1">
      <alignment horizontal="center" vertical="center"/>
    </xf>
    <xf numFmtId="0" fontId="0" fillId="12" borderId="32" xfId="0" applyFont="1" applyFill="1" applyBorder="1" applyAlignment="1">
      <alignment horizontal="center" vertical="top"/>
    </xf>
    <xf numFmtId="0" fontId="0" fillId="12" borderId="32" xfId="0" applyFill="1" applyBorder="1" applyAlignment="1">
      <alignment horizontal="center" vertical="center"/>
    </xf>
    <xf numFmtId="0" fontId="0" fillId="12" borderId="39" xfId="0" applyFont="1" applyFill="1" applyBorder="1" applyAlignment="1">
      <alignment horizontal="center" vertical="top"/>
    </xf>
    <xf numFmtId="0" fontId="0" fillId="12" borderId="39" xfId="0" applyFill="1" applyBorder="1" applyAlignment="1">
      <alignment horizontal="center" vertical="center"/>
    </xf>
    <xf numFmtId="0" fontId="0" fillId="12" borderId="35" xfId="0" applyFont="1" applyFill="1" applyBorder="1" applyAlignment="1">
      <alignment horizontal="center" vertical="top"/>
    </xf>
    <xf numFmtId="0" fontId="0" fillId="12" borderId="2" xfId="0" applyFont="1" applyFill="1" applyBorder="1" applyAlignment="1">
      <alignment horizontal="center" vertical="top"/>
    </xf>
    <xf numFmtId="0" fontId="0" fillId="12" borderId="2" xfId="0" applyFont="1" applyFill="1" applyBorder="1" applyAlignment="1">
      <alignment horizontal="center" vertical="center"/>
    </xf>
    <xf numFmtId="0" fontId="0" fillId="11" borderId="35" xfId="0" applyFont="1" applyFill="1" applyBorder="1" applyAlignment="1">
      <alignment horizontal="center" vertical="top"/>
    </xf>
    <xf numFmtId="0" fontId="0" fillId="11" borderId="35" xfId="0" applyFill="1" applyBorder="1" applyAlignment="1">
      <alignment horizontal="center" vertical="center"/>
    </xf>
    <xf numFmtId="0" fontId="0" fillId="11" borderId="34" xfId="0" applyFont="1" applyFill="1" applyBorder="1" applyAlignment="1">
      <alignment horizontal="center" vertical="top"/>
    </xf>
    <xf numFmtId="0" fontId="0" fillId="11" borderId="32" xfId="0" applyFill="1" applyBorder="1" applyAlignment="1">
      <alignment horizontal="center" vertical="center"/>
    </xf>
    <xf numFmtId="0" fontId="0" fillId="0" borderId="33" xfId="0" applyBorder="1" applyAlignment="1">
      <alignment horizontal="center" vertical="center"/>
    </xf>
    <xf numFmtId="0" fontId="0" fillId="11" borderId="35" xfId="0" applyFont="1" applyFill="1" applyBorder="1" applyAlignment="1">
      <alignment horizontal="center" vertical="center"/>
    </xf>
    <xf numFmtId="0" fontId="0" fillId="10" borderId="35" xfId="0" applyFont="1" applyFill="1" applyBorder="1" applyAlignment="1">
      <alignment horizontal="center" vertical="center"/>
    </xf>
    <xf numFmtId="0" fontId="0" fillId="10" borderId="35" xfId="0" applyFill="1" applyBorder="1" applyAlignment="1">
      <alignment horizontal="center" vertical="center"/>
    </xf>
    <xf numFmtId="0" fontId="0" fillId="10" borderId="41" xfId="0" applyFont="1" applyFill="1" applyBorder="1" applyAlignment="1">
      <alignment horizontal="center" vertical="center"/>
    </xf>
    <xf numFmtId="0" fontId="0" fillId="10" borderId="41" xfId="0" applyFill="1" applyBorder="1" applyAlignment="1">
      <alignment horizontal="center" vertical="center"/>
    </xf>
    <xf numFmtId="0" fontId="0" fillId="0" borderId="35" xfId="0"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ill="1" applyBorder="1" applyAlignment="1">
      <alignment horizontal="center" vertical="center"/>
    </xf>
    <xf numFmtId="0" fontId="0" fillId="4" borderId="13" xfId="0" applyNumberFormat="1" applyFill="1" applyBorder="1" applyAlignment="1">
      <alignment horizontal="center" vertical="center"/>
    </xf>
    <xf numFmtId="0" fontId="2" fillId="0" borderId="0" xfId="0" applyFont="1" applyProtection="1"/>
    <xf numFmtId="0" fontId="0" fillId="0" borderId="0" xfId="0" applyProtection="1"/>
    <xf numFmtId="0" fontId="8" fillId="0" borderId="0" xfId="0" applyFont="1" applyAlignment="1" applyProtection="1"/>
    <xf numFmtId="0" fontId="7" fillId="0" borderId="0" xfId="0" applyFont="1" applyAlignment="1" applyProtection="1"/>
    <xf numFmtId="0" fontId="5" fillId="0" borderId="0" xfId="0" applyFont="1" applyProtection="1"/>
    <xf numFmtId="0" fontId="3" fillId="0" borderId="0" xfId="0" applyFont="1" applyProtection="1"/>
    <xf numFmtId="0" fontId="1" fillId="3" borderId="23" xfId="0" applyFont="1" applyFill="1" applyBorder="1" applyAlignment="1" applyProtection="1">
      <alignment horizontal="center" vertical="center" wrapText="1"/>
    </xf>
    <xf numFmtId="0" fontId="0" fillId="7" borderId="13" xfId="0" applyFill="1" applyBorder="1" applyAlignment="1" applyProtection="1">
      <alignment horizontal="center" vertical="top" wrapText="1"/>
    </xf>
    <xf numFmtId="0" fontId="0" fillId="6" borderId="13" xfId="0" applyFill="1" applyBorder="1" applyAlignment="1" applyProtection="1">
      <alignment horizontal="center" vertical="top" wrapText="1"/>
    </xf>
    <xf numFmtId="0" fontId="0" fillId="5" borderId="13" xfId="0" applyFill="1" applyBorder="1" applyAlignment="1" applyProtection="1">
      <alignment horizontal="center" vertical="top" wrapText="1"/>
    </xf>
    <xf numFmtId="0" fontId="0" fillId="8" borderId="13" xfId="0" applyFill="1" applyBorder="1" applyAlignment="1" applyProtection="1">
      <alignment horizontal="center" vertical="top" wrapText="1"/>
    </xf>
    <xf numFmtId="0" fontId="0" fillId="0" borderId="0" xfId="0" applyAlignment="1" applyProtection="1">
      <alignment vertical="top"/>
    </xf>
    <xf numFmtId="0" fontId="0" fillId="4" borderId="13" xfId="0" applyFill="1" applyBorder="1" applyAlignment="1" applyProtection="1">
      <alignment horizontal="center"/>
    </xf>
    <xf numFmtId="0" fontId="0" fillId="4" borderId="20" xfId="0" applyFill="1" applyBorder="1" applyAlignment="1" applyProtection="1">
      <alignment horizontal="center"/>
    </xf>
    <xf numFmtId="0" fontId="0" fillId="4" borderId="13" xfId="0" applyFill="1" applyBorder="1" applyProtection="1"/>
    <xf numFmtId="0" fontId="1" fillId="3" borderId="22" xfId="0" applyFont="1" applyFill="1" applyBorder="1" applyAlignment="1" applyProtection="1">
      <alignment horizontal="center" vertical="center" wrapText="1"/>
    </xf>
    <xf numFmtId="0" fontId="0" fillId="4" borderId="13" xfId="0" applyFill="1" applyBorder="1" applyAlignment="1" applyProtection="1">
      <alignment horizontal="center" vertical="center"/>
    </xf>
    <xf numFmtId="0" fontId="0" fillId="4" borderId="20" xfId="0" applyFill="1" applyBorder="1" applyAlignment="1" applyProtection="1">
      <alignment horizontal="center" vertical="center"/>
    </xf>
    <xf numFmtId="0" fontId="9" fillId="0" borderId="0" xfId="0" applyFont="1" applyProtection="1"/>
    <xf numFmtId="0" fontId="5" fillId="0" borderId="0" xfId="0" applyFont="1" applyAlignment="1" applyProtection="1">
      <alignment vertical="top" wrapText="1"/>
    </xf>
    <xf numFmtId="0" fontId="0" fillId="2" borderId="13" xfId="0" applyFill="1" applyBorder="1" applyAlignment="1" applyProtection="1">
      <alignment vertical="center" wrapText="1"/>
    </xf>
    <xf numFmtId="2" fontId="0" fillId="4" borderId="13" xfId="0" applyNumberFormat="1" applyFill="1" applyBorder="1" applyProtection="1"/>
    <xf numFmtId="0" fontId="0" fillId="9" borderId="13" xfId="0" applyFill="1" applyBorder="1" applyProtection="1"/>
    <xf numFmtId="2" fontId="0" fillId="9" borderId="13" xfId="0" applyNumberFormat="1" applyFill="1" applyBorder="1" applyProtection="1"/>
    <xf numFmtId="0" fontId="0" fillId="2" borderId="19" xfId="0" applyFill="1" applyBorder="1" applyAlignment="1" applyProtection="1">
      <alignment vertical="center" wrapText="1"/>
    </xf>
    <xf numFmtId="0" fontId="0" fillId="4" borderId="27" xfId="0" applyFill="1" applyBorder="1" applyAlignment="1" applyProtection="1">
      <alignment horizontal="center"/>
    </xf>
    <xf numFmtId="0" fontId="0" fillId="4" borderId="19" xfId="0" applyFill="1" applyBorder="1" applyAlignment="1" applyProtection="1">
      <alignment horizontal="center"/>
    </xf>
    <xf numFmtId="0" fontId="0" fillId="9" borderId="19" xfId="0" applyFill="1" applyBorder="1" applyProtection="1"/>
    <xf numFmtId="0" fontId="0" fillId="9" borderId="27" xfId="0" applyFill="1" applyBorder="1" applyProtection="1"/>
    <xf numFmtId="2" fontId="0" fillId="9" borderId="19" xfId="0" applyNumberFormat="1" applyFill="1" applyBorder="1" applyProtection="1"/>
    <xf numFmtId="0" fontId="0" fillId="4" borderId="19" xfId="0" applyFill="1" applyBorder="1" applyProtection="1"/>
    <xf numFmtId="0" fontId="0" fillId="2" borderId="26" xfId="0" applyFill="1" applyBorder="1" applyAlignment="1" applyProtection="1">
      <alignment vertical="center" wrapText="1"/>
    </xf>
    <xf numFmtId="0" fontId="0" fillId="4" borderId="28" xfId="0" applyFill="1" applyBorder="1" applyAlignment="1" applyProtection="1">
      <alignment horizontal="center"/>
    </xf>
    <xf numFmtId="0" fontId="0" fillId="9" borderId="28" xfId="0" applyFill="1" applyBorder="1" applyProtection="1"/>
    <xf numFmtId="2" fontId="0" fillId="9" borderId="28" xfId="0" applyNumberFormat="1" applyFill="1" applyBorder="1" applyProtection="1"/>
    <xf numFmtId="0" fontId="0" fillId="4" borderId="28" xfId="0" applyFill="1" applyBorder="1" applyProtection="1"/>
    <xf numFmtId="0" fontId="0" fillId="2" borderId="23" xfId="0" applyFill="1" applyBorder="1" applyAlignment="1" applyProtection="1">
      <alignment vertical="center" wrapText="1"/>
    </xf>
    <xf numFmtId="0" fontId="0" fillId="4" borderId="29" xfId="0" applyFill="1" applyBorder="1" applyAlignment="1" applyProtection="1">
      <alignment horizontal="center"/>
    </xf>
    <xf numFmtId="0" fontId="0" fillId="4" borderId="23" xfId="0" applyFill="1" applyBorder="1" applyAlignment="1" applyProtection="1">
      <alignment horizontal="center"/>
    </xf>
    <xf numFmtId="0" fontId="0" fillId="9" borderId="23" xfId="0" applyFill="1" applyBorder="1" applyProtection="1"/>
    <xf numFmtId="0" fontId="0" fillId="9" borderId="29" xfId="0" applyFill="1" applyBorder="1" applyProtection="1"/>
    <xf numFmtId="2" fontId="0" fillId="9" borderId="23" xfId="0" applyNumberFormat="1" applyFill="1" applyBorder="1" applyProtection="1"/>
    <xf numFmtId="0" fontId="0" fillId="4" borderId="23" xfId="0" applyFill="1" applyBorder="1" applyProtection="1"/>
    <xf numFmtId="0" fontId="0" fillId="4" borderId="29" xfId="0" applyFill="1" applyBorder="1" applyProtection="1"/>
    <xf numFmtId="2" fontId="0" fillId="4" borderId="23" xfId="0" applyNumberFormat="1" applyFill="1" applyBorder="1" applyProtection="1"/>
    <xf numFmtId="0" fontId="0" fillId="4" borderId="27" xfId="0" applyFill="1" applyBorder="1" applyProtection="1"/>
    <xf numFmtId="2" fontId="0" fillId="4" borderId="26" xfId="0" applyNumberFormat="1" applyFill="1" applyBorder="1" applyProtection="1"/>
    <xf numFmtId="0" fontId="0" fillId="4" borderId="26" xfId="0" applyFill="1" applyBorder="1" applyProtection="1"/>
    <xf numFmtId="0" fontId="0" fillId="2" borderId="23" xfId="0" quotePrefix="1" applyFill="1" applyBorder="1" applyAlignment="1" applyProtection="1">
      <alignment vertical="center" wrapText="1"/>
    </xf>
    <xf numFmtId="2" fontId="0" fillId="4" borderId="29" xfId="0" applyNumberFormat="1" applyFill="1" applyBorder="1" applyProtection="1"/>
    <xf numFmtId="2" fontId="0" fillId="9" borderId="29" xfId="0" applyNumberFormat="1" applyFill="1" applyBorder="1" applyProtection="1"/>
    <xf numFmtId="0" fontId="6" fillId="9" borderId="13" xfId="0" applyFont="1" applyFill="1" applyBorder="1" applyAlignment="1" applyProtection="1">
      <alignment vertical="top" wrapText="1"/>
    </xf>
    <xf numFmtId="0" fontId="0" fillId="2" borderId="27" xfId="0" applyFill="1" applyBorder="1" applyAlignment="1" applyProtection="1">
      <alignment vertical="center" wrapText="1"/>
    </xf>
    <xf numFmtId="0" fontId="0" fillId="9" borderId="31" xfId="0" applyFill="1" applyBorder="1" applyProtection="1"/>
    <xf numFmtId="2" fontId="0" fillId="9" borderId="31" xfId="0" applyNumberFormat="1" applyFill="1" applyBorder="1" applyProtection="1"/>
    <xf numFmtId="0" fontId="0" fillId="2" borderId="28" xfId="0" applyFill="1" applyBorder="1" applyAlignment="1" applyProtection="1">
      <alignment vertical="center" wrapText="1"/>
    </xf>
    <xf numFmtId="0" fontId="0" fillId="9" borderId="26" xfId="0" applyFill="1" applyBorder="1" applyProtection="1"/>
    <xf numFmtId="2" fontId="0" fillId="9" borderId="26" xfId="0" applyNumberFormat="1" applyFill="1" applyBorder="1" applyProtection="1"/>
    <xf numFmtId="0" fontId="0" fillId="4" borderId="26" xfId="0" applyFill="1" applyBorder="1" applyAlignment="1" applyProtection="1">
      <alignment horizontal="center"/>
    </xf>
    <xf numFmtId="0" fontId="0" fillId="2" borderId="29" xfId="0" applyFill="1" applyBorder="1" applyAlignment="1" applyProtection="1">
      <alignment vertical="center" wrapText="1"/>
    </xf>
    <xf numFmtId="2" fontId="0" fillId="9" borderId="27" xfId="0" applyNumberFormat="1" applyFill="1" applyBorder="1" applyProtection="1"/>
    <xf numFmtId="0" fontId="0" fillId="2" borderId="30" xfId="0" applyFill="1" applyBorder="1" applyAlignment="1" applyProtection="1">
      <alignment vertical="center" wrapText="1"/>
    </xf>
    <xf numFmtId="0" fontId="0" fillId="4" borderId="31" xfId="0" applyFill="1" applyBorder="1" applyProtection="1"/>
    <xf numFmtId="2" fontId="0" fillId="4" borderId="28" xfId="0" applyNumberFormat="1" applyFill="1" applyBorder="1" applyProtection="1"/>
    <xf numFmtId="0" fontId="0" fillId="2" borderId="29" xfId="0" applyFill="1" applyBorder="1" applyAlignment="1" applyProtection="1">
      <alignment vertical="top" wrapText="1"/>
    </xf>
    <xf numFmtId="2" fontId="0" fillId="0" borderId="0" xfId="0" applyNumberFormat="1" applyProtection="1"/>
    <xf numFmtId="0" fontId="0" fillId="0" borderId="0" xfId="0" applyFill="1" applyBorder="1" applyAlignment="1" applyProtection="1">
      <alignment vertical="center"/>
    </xf>
    <xf numFmtId="0" fontId="0" fillId="0" borderId="13" xfId="0" applyBorder="1" applyProtection="1">
      <protection locked="0"/>
    </xf>
    <xf numFmtId="0" fontId="0" fillId="0" borderId="13" xfId="0" applyBorder="1" applyAlignment="1" applyProtection="1">
      <alignment horizontal="center"/>
      <protection locked="0"/>
    </xf>
    <xf numFmtId="4" fontId="0" fillId="0" borderId="13" xfId="0" applyNumberForma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4" fontId="0" fillId="0" borderId="27" xfId="0" applyNumberForma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0" fillId="0" borderId="28" xfId="0" applyBorder="1" applyAlignment="1" applyProtection="1">
      <alignment horizontal="center" vertical="center"/>
      <protection locked="0"/>
    </xf>
    <xf numFmtId="4" fontId="0" fillId="0" borderId="29" xfId="0" applyNumberForma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4" fontId="0" fillId="0" borderId="30" xfId="0" applyNumberForma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 fillId="3" borderId="2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0" fontId="1" fillId="3" borderId="15" xfId="0" applyFont="1" applyFill="1" applyBorder="1" applyAlignment="1" applyProtection="1">
      <alignment horizontal="center" vertical="center" wrapText="1"/>
    </xf>
    <xf numFmtId="0" fontId="1" fillId="3" borderId="26"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5" fillId="0" borderId="0" xfId="0" applyFont="1" applyAlignment="1" applyProtection="1">
      <alignment horizontal="left" vertical="top" wrapText="1"/>
    </xf>
    <xf numFmtId="0" fontId="8" fillId="0" borderId="0" xfId="0" applyFont="1" applyAlignment="1">
      <alignment horizontal="center"/>
    </xf>
    <xf numFmtId="0" fontId="0" fillId="0" borderId="0" xfId="0" applyAlignment="1">
      <alignment vertical="top" wrapText="1"/>
    </xf>
    <xf numFmtId="0" fontId="0" fillId="0" borderId="4" xfId="0" applyFont="1" applyBorder="1" applyAlignment="1">
      <alignment horizontal="center" vertical="center" wrapText="1"/>
    </xf>
    <xf numFmtId="0" fontId="0" fillId="0" borderId="38" xfId="0" applyBorder="1" applyAlignment="1">
      <alignment horizontal="center" vertical="center" wrapText="1"/>
    </xf>
    <xf numFmtId="0" fontId="4" fillId="0" borderId="4" xfId="0" applyFont="1" applyFill="1" applyBorder="1" applyAlignment="1">
      <alignment horizontal="center" vertical="center" wrapText="1"/>
    </xf>
    <xf numFmtId="0" fontId="4" fillId="0" borderId="38" xfId="0" applyFont="1"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xf numFmtId="0" fontId="0" fillId="0" borderId="4" xfId="0" applyFont="1" applyFill="1"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0" fillId="0" borderId="4" xfId="0" applyFont="1" applyFill="1" applyBorder="1" applyAlignment="1">
      <alignment horizontal="center" vertical="center"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85"/>
  <sheetViews>
    <sheetView tabSelected="1" zoomScaleNormal="100" workbookViewId="0">
      <pane ySplit="2" topLeftCell="A3" activePane="bottomLeft" state="frozen"/>
      <selection pane="bottomLeft" sqref="A1:A2"/>
    </sheetView>
  </sheetViews>
  <sheetFormatPr defaultColWidth="11.42578125" defaultRowHeight="12.75" x14ac:dyDescent="0.2"/>
  <cols>
    <col min="1" max="1" width="35.42578125" style="136" customWidth="1"/>
    <col min="2" max="2" width="17.7109375" style="136" customWidth="1"/>
    <col min="3" max="3" width="18.28515625" style="136" customWidth="1"/>
    <col min="4" max="4" width="25.28515625" style="136" customWidth="1"/>
    <col min="5" max="10" width="5.28515625" style="136" bestFit="1" customWidth="1"/>
    <col min="11" max="11" width="7.140625" style="136" bestFit="1" customWidth="1"/>
    <col min="12" max="15" width="5.28515625" style="136" bestFit="1" customWidth="1"/>
    <col min="16" max="16" width="7.140625" style="136" customWidth="1"/>
    <col min="17" max="17" width="5.7109375" style="136" customWidth="1"/>
    <col min="18" max="18" width="5.28515625" style="136" bestFit="1" customWidth="1"/>
    <col min="19" max="19" width="6.7109375" style="136" customWidth="1"/>
    <col min="20" max="20" width="7.140625" style="136" customWidth="1"/>
    <col min="21" max="21" width="6.7109375" style="136" customWidth="1"/>
    <col min="22" max="22" width="6" style="136" customWidth="1"/>
    <col min="23" max="23" width="6.42578125" style="136" customWidth="1"/>
    <col min="24" max="24" width="6.28515625" style="136" customWidth="1"/>
    <col min="25" max="26" width="6" style="136" bestFit="1" customWidth="1"/>
    <col min="27" max="34" width="5.28515625" style="136" bestFit="1" customWidth="1"/>
    <col min="35" max="35" width="6.28515625" style="136" customWidth="1"/>
    <col min="36" max="36" width="6.7109375" style="136" customWidth="1"/>
    <col min="37" max="37" width="6" style="136" bestFit="1" customWidth="1"/>
    <col min="38" max="38" width="6.28515625" style="136" customWidth="1"/>
    <col min="39" max="39" width="6.7109375" style="136" customWidth="1"/>
    <col min="40" max="40" width="6.85546875" style="136" customWidth="1"/>
    <col min="41" max="41" width="6.42578125" style="136" customWidth="1"/>
    <col min="42" max="46" width="5.28515625" style="136" bestFit="1" customWidth="1"/>
    <col min="47" max="48" width="7.7109375" style="136" bestFit="1" customWidth="1"/>
    <col min="49" max="49" width="6.85546875" style="136" customWidth="1"/>
    <col min="50" max="50" width="6.140625" style="136" customWidth="1"/>
    <col min="51" max="51" width="6.42578125" style="136" customWidth="1"/>
    <col min="52" max="69" width="6.5703125" style="136" customWidth="1"/>
    <col min="70" max="71" width="13.5703125" style="136" customWidth="1"/>
    <col min="72" max="73" width="13.7109375" style="136" customWidth="1"/>
    <col min="74" max="74" width="13" style="136" customWidth="1"/>
    <col min="75" max="75" width="13.28515625" style="136" customWidth="1"/>
    <col min="76" max="16384" width="11.42578125" style="136"/>
  </cols>
  <sheetData>
    <row r="1" spans="1:75" ht="24.75" customHeight="1" thickBot="1" x14ac:dyDescent="0.25">
      <c r="A1" s="217" t="s">
        <v>32</v>
      </c>
      <c r="B1" s="217" t="s">
        <v>54</v>
      </c>
      <c r="C1" s="217" t="s">
        <v>63</v>
      </c>
      <c r="D1" s="217" t="s">
        <v>126</v>
      </c>
      <c r="E1" s="224" t="s">
        <v>418</v>
      </c>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6"/>
      <c r="AW1" s="219" t="s">
        <v>442</v>
      </c>
      <c r="AX1" s="220"/>
      <c r="AY1" s="220"/>
      <c r="AZ1" s="220"/>
      <c r="BA1" s="220"/>
      <c r="BB1" s="220"/>
      <c r="BC1" s="220"/>
      <c r="BD1" s="220"/>
      <c r="BE1" s="220"/>
      <c r="BF1" s="220"/>
      <c r="BG1" s="220"/>
      <c r="BH1" s="220"/>
      <c r="BI1" s="220"/>
      <c r="BJ1" s="220"/>
      <c r="BK1" s="220"/>
      <c r="BL1" s="220"/>
      <c r="BM1" s="220"/>
      <c r="BN1" s="220"/>
      <c r="BO1" s="220"/>
      <c r="BP1" s="220"/>
      <c r="BQ1" s="221"/>
      <c r="BR1" s="217" t="s">
        <v>135</v>
      </c>
      <c r="BS1" s="217" t="s">
        <v>136</v>
      </c>
      <c r="BT1" s="217" t="s">
        <v>137</v>
      </c>
      <c r="BU1" s="217" t="s">
        <v>138</v>
      </c>
      <c r="BV1" s="217" t="s">
        <v>139</v>
      </c>
      <c r="BW1" s="217" t="s">
        <v>140</v>
      </c>
    </row>
    <row r="2" spans="1:75" s="146" customFormat="1" ht="24.75" customHeight="1" thickBot="1" x14ac:dyDescent="0.25">
      <c r="A2" s="218"/>
      <c r="B2" s="218"/>
      <c r="C2" s="223"/>
      <c r="D2" s="218"/>
      <c r="E2" s="216" t="s">
        <v>360</v>
      </c>
      <c r="F2" s="216" t="s">
        <v>151</v>
      </c>
      <c r="G2" s="216" t="s">
        <v>153</v>
      </c>
      <c r="H2" s="216" t="s">
        <v>155</v>
      </c>
      <c r="I2" s="216" t="s">
        <v>157</v>
      </c>
      <c r="J2" s="216" t="s">
        <v>245</v>
      </c>
      <c r="K2" s="216" t="s">
        <v>425</v>
      </c>
      <c r="L2" s="216" t="s">
        <v>161</v>
      </c>
      <c r="M2" s="216" t="s">
        <v>163</v>
      </c>
      <c r="N2" s="216" t="s">
        <v>446</v>
      </c>
      <c r="O2" s="216" t="s">
        <v>447</v>
      </c>
      <c r="P2" s="216" t="s">
        <v>448</v>
      </c>
      <c r="Q2" s="216" t="s">
        <v>449</v>
      </c>
      <c r="R2" s="216" t="s">
        <v>181</v>
      </c>
      <c r="S2" s="216" t="s">
        <v>450</v>
      </c>
      <c r="T2" s="216" t="s">
        <v>451</v>
      </c>
      <c r="U2" s="216" t="s">
        <v>452</v>
      </c>
      <c r="V2" s="216" t="s">
        <v>453</v>
      </c>
      <c r="W2" s="216" t="s">
        <v>454</v>
      </c>
      <c r="X2" s="216" t="s">
        <v>455</v>
      </c>
      <c r="Y2" s="216" t="s">
        <v>380</v>
      </c>
      <c r="Z2" s="216" t="s">
        <v>381</v>
      </c>
      <c r="AA2" s="216" t="s">
        <v>191</v>
      </c>
      <c r="AB2" s="216" t="s">
        <v>193</v>
      </c>
      <c r="AC2" s="216" t="s">
        <v>194</v>
      </c>
      <c r="AD2" s="216" t="s">
        <v>196</v>
      </c>
      <c r="AE2" s="216" t="s">
        <v>204</v>
      </c>
      <c r="AF2" s="216" t="s">
        <v>172</v>
      </c>
      <c r="AG2" s="216" t="s">
        <v>208</v>
      </c>
      <c r="AH2" s="216" t="s">
        <v>209</v>
      </c>
      <c r="AI2" s="216" t="s">
        <v>361</v>
      </c>
      <c r="AJ2" s="216" t="s">
        <v>362</v>
      </c>
      <c r="AK2" s="216" t="s">
        <v>367</v>
      </c>
      <c r="AL2" s="216" t="s">
        <v>363</v>
      </c>
      <c r="AM2" s="216" t="s">
        <v>364</v>
      </c>
      <c r="AN2" s="216" t="s">
        <v>365</v>
      </c>
      <c r="AO2" s="216" t="s">
        <v>366</v>
      </c>
      <c r="AP2" s="216" t="s">
        <v>225</v>
      </c>
      <c r="AQ2" s="216" t="s">
        <v>295</v>
      </c>
      <c r="AR2" s="216" t="s">
        <v>313</v>
      </c>
      <c r="AS2" s="216" t="s">
        <v>317</v>
      </c>
      <c r="AT2" s="216" t="s">
        <v>321</v>
      </c>
      <c r="AU2" s="216" t="s">
        <v>338</v>
      </c>
      <c r="AV2" s="216" t="s">
        <v>339</v>
      </c>
      <c r="AW2" s="142" t="s">
        <v>33</v>
      </c>
      <c r="AX2" s="142" t="s">
        <v>34</v>
      </c>
      <c r="AY2" s="142" t="s">
        <v>35</v>
      </c>
      <c r="AZ2" s="143" t="s">
        <v>36</v>
      </c>
      <c r="BA2" s="143" t="s">
        <v>37</v>
      </c>
      <c r="BB2" s="143" t="s">
        <v>27</v>
      </c>
      <c r="BC2" s="143" t="s">
        <v>38</v>
      </c>
      <c r="BD2" s="143" t="s">
        <v>39</v>
      </c>
      <c r="BE2" s="143" t="s">
        <v>25</v>
      </c>
      <c r="BF2" s="143" t="s">
        <v>28</v>
      </c>
      <c r="BG2" s="143" t="s">
        <v>40</v>
      </c>
      <c r="BH2" s="143" t="s">
        <v>41</v>
      </c>
      <c r="BI2" s="143" t="s">
        <v>42</v>
      </c>
      <c r="BJ2" s="143" t="s">
        <v>43</v>
      </c>
      <c r="BK2" s="143" t="s">
        <v>44</v>
      </c>
      <c r="BL2" s="143" t="s">
        <v>23</v>
      </c>
      <c r="BM2" s="144" t="s">
        <v>24</v>
      </c>
      <c r="BN2" s="144" t="s">
        <v>26</v>
      </c>
      <c r="BO2" s="145" t="s">
        <v>45</v>
      </c>
      <c r="BP2" s="145" t="s">
        <v>46</v>
      </c>
      <c r="BQ2" s="145" t="s">
        <v>47</v>
      </c>
      <c r="BR2" s="222"/>
      <c r="BS2" s="222"/>
      <c r="BT2" s="222"/>
      <c r="BU2" s="222"/>
      <c r="BV2" s="218"/>
      <c r="BW2" s="218"/>
    </row>
    <row r="3" spans="1:75" x14ac:dyDescent="0.2">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row>
    <row r="4" spans="1:75" x14ac:dyDescent="0.2">
      <c r="A4" s="135" t="s">
        <v>424</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row>
    <row r="5" spans="1:75" ht="18" x14ac:dyDescent="0.25">
      <c r="B5" s="137" t="s">
        <v>134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row>
    <row r="6" spans="1:75" ht="18" x14ac:dyDescent="0.25">
      <c r="B6" s="137"/>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row>
    <row r="7" spans="1:75" ht="18" x14ac:dyDescent="0.25">
      <c r="A7" s="139" t="s">
        <v>444</v>
      </c>
      <c r="B7" s="137"/>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row>
    <row r="8" spans="1:75" ht="18" x14ac:dyDescent="0.25">
      <c r="A8" s="139" t="s">
        <v>432</v>
      </c>
      <c r="B8" s="139"/>
      <c r="C8" s="139"/>
      <c r="D8" s="139"/>
    </row>
    <row r="9" spans="1:75" ht="18" x14ac:dyDescent="0.25">
      <c r="A9" s="139" t="s">
        <v>53</v>
      </c>
      <c r="B9" s="139"/>
      <c r="C9" s="139"/>
      <c r="D9" s="139"/>
    </row>
    <row r="10" spans="1:75" ht="18" x14ac:dyDescent="0.25">
      <c r="A10" s="140"/>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row>
    <row r="11" spans="1:75" ht="18" x14ac:dyDescent="0.25">
      <c r="A11" s="140" t="s">
        <v>456</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row>
    <row r="12" spans="1:75" ht="18" x14ac:dyDescent="0.25">
      <c r="A12" s="140"/>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row>
    <row r="13" spans="1:75" ht="18" x14ac:dyDescent="0.25">
      <c r="A13" s="139" t="s">
        <v>423</v>
      </c>
      <c r="B13" s="139"/>
      <c r="C13" s="139"/>
      <c r="D13" s="139"/>
    </row>
    <row r="14" spans="1:75" ht="18" x14ac:dyDescent="0.25">
      <c r="A14" s="139" t="s">
        <v>396</v>
      </c>
      <c r="B14" s="139"/>
      <c r="C14" s="139"/>
      <c r="D14" s="139"/>
    </row>
    <row r="15" spans="1:75" ht="18" x14ac:dyDescent="0.25">
      <c r="A15" s="139"/>
      <c r="B15" s="139"/>
      <c r="C15" s="139"/>
      <c r="D15" s="139"/>
    </row>
    <row r="16" spans="1:75" ht="13.5" thickBot="1" x14ac:dyDescent="0.25"/>
    <row r="17" spans="1:75" ht="24.75" customHeight="1" thickBot="1" x14ac:dyDescent="0.25">
      <c r="A17" s="217" t="s">
        <v>32</v>
      </c>
      <c r="B17" s="217" t="s">
        <v>54</v>
      </c>
      <c r="C17" s="217" t="s">
        <v>63</v>
      </c>
      <c r="D17" s="217" t="s">
        <v>126</v>
      </c>
      <c r="E17" s="224" t="s">
        <v>418</v>
      </c>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6"/>
      <c r="AW17" s="219" t="s">
        <v>442</v>
      </c>
      <c r="AX17" s="220"/>
      <c r="AY17" s="220"/>
      <c r="AZ17" s="220"/>
      <c r="BA17" s="220"/>
      <c r="BB17" s="220"/>
      <c r="BC17" s="220"/>
      <c r="BD17" s="220"/>
      <c r="BE17" s="220"/>
      <c r="BF17" s="220"/>
      <c r="BG17" s="220"/>
      <c r="BH17" s="220"/>
      <c r="BI17" s="220"/>
      <c r="BJ17" s="220"/>
      <c r="BK17" s="220"/>
      <c r="BL17" s="220"/>
      <c r="BM17" s="220"/>
      <c r="BN17" s="220"/>
      <c r="BO17" s="220"/>
      <c r="BP17" s="220"/>
      <c r="BQ17" s="221"/>
      <c r="BR17" s="217" t="s">
        <v>135</v>
      </c>
      <c r="BS17" s="217" t="s">
        <v>136</v>
      </c>
      <c r="BT17" s="217" t="s">
        <v>137</v>
      </c>
      <c r="BU17" s="217" t="s">
        <v>138</v>
      </c>
      <c r="BV17" s="217" t="s">
        <v>139</v>
      </c>
      <c r="BW17" s="217" t="s">
        <v>140</v>
      </c>
    </row>
    <row r="18" spans="1:75" s="146" customFormat="1" ht="24.75" customHeight="1" thickBot="1" x14ac:dyDescent="0.25">
      <c r="A18" s="218"/>
      <c r="B18" s="218"/>
      <c r="C18" s="223"/>
      <c r="D18" s="218"/>
      <c r="E18" s="141" t="s">
        <v>360</v>
      </c>
      <c r="F18" s="141" t="s">
        <v>151</v>
      </c>
      <c r="G18" s="141" t="s">
        <v>153</v>
      </c>
      <c r="H18" s="141" t="s">
        <v>155</v>
      </c>
      <c r="I18" s="141" t="s">
        <v>157</v>
      </c>
      <c r="J18" s="141" t="s">
        <v>245</v>
      </c>
      <c r="K18" s="141" t="s">
        <v>425</v>
      </c>
      <c r="L18" s="141" t="s">
        <v>161</v>
      </c>
      <c r="M18" s="141" t="s">
        <v>163</v>
      </c>
      <c r="N18" s="141" t="s">
        <v>446</v>
      </c>
      <c r="O18" s="141" t="s">
        <v>447</v>
      </c>
      <c r="P18" s="141" t="s">
        <v>448</v>
      </c>
      <c r="Q18" s="141" t="s">
        <v>449</v>
      </c>
      <c r="R18" s="141" t="s">
        <v>181</v>
      </c>
      <c r="S18" s="141" t="s">
        <v>450</v>
      </c>
      <c r="T18" s="141" t="s">
        <v>451</v>
      </c>
      <c r="U18" s="141" t="s">
        <v>452</v>
      </c>
      <c r="V18" s="141" t="s">
        <v>453</v>
      </c>
      <c r="W18" s="141" t="s">
        <v>454</v>
      </c>
      <c r="X18" s="141" t="s">
        <v>455</v>
      </c>
      <c r="Y18" s="141" t="s">
        <v>380</v>
      </c>
      <c r="Z18" s="141" t="s">
        <v>381</v>
      </c>
      <c r="AA18" s="141" t="s">
        <v>191</v>
      </c>
      <c r="AB18" s="141" t="s">
        <v>193</v>
      </c>
      <c r="AC18" s="141" t="s">
        <v>194</v>
      </c>
      <c r="AD18" s="141" t="s">
        <v>196</v>
      </c>
      <c r="AE18" s="141" t="s">
        <v>204</v>
      </c>
      <c r="AF18" s="141" t="s">
        <v>172</v>
      </c>
      <c r="AG18" s="141" t="s">
        <v>208</v>
      </c>
      <c r="AH18" s="141" t="s">
        <v>209</v>
      </c>
      <c r="AI18" s="141" t="s">
        <v>361</v>
      </c>
      <c r="AJ18" s="141" t="s">
        <v>362</v>
      </c>
      <c r="AK18" s="141" t="s">
        <v>367</v>
      </c>
      <c r="AL18" s="141" t="s">
        <v>363</v>
      </c>
      <c r="AM18" s="141" t="s">
        <v>364</v>
      </c>
      <c r="AN18" s="141" t="s">
        <v>365</v>
      </c>
      <c r="AO18" s="141" t="s">
        <v>366</v>
      </c>
      <c r="AP18" s="141" t="s">
        <v>225</v>
      </c>
      <c r="AQ18" s="141" t="s">
        <v>295</v>
      </c>
      <c r="AR18" s="141" t="s">
        <v>313</v>
      </c>
      <c r="AS18" s="141" t="s">
        <v>317</v>
      </c>
      <c r="AT18" s="141" t="s">
        <v>321</v>
      </c>
      <c r="AU18" s="141" t="s">
        <v>338</v>
      </c>
      <c r="AV18" s="141" t="s">
        <v>339</v>
      </c>
      <c r="AW18" s="142" t="s">
        <v>33</v>
      </c>
      <c r="AX18" s="142" t="s">
        <v>34</v>
      </c>
      <c r="AY18" s="142" t="s">
        <v>35</v>
      </c>
      <c r="AZ18" s="143" t="s">
        <v>36</v>
      </c>
      <c r="BA18" s="143" t="s">
        <v>37</v>
      </c>
      <c r="BB18" s="143" t="s">
        <v>27</v>
      </c>
      <c r="BC18" s="143" t="s">
        <v>38</v>
      </c>
      <c r="BD18" s="143" t="s">
        <v>39</v>
      </c>
      <c r="BE18" s="143" t="s">
        <v>25</v>
      </c>
      <c r="BF18" s="143" t="s">
        <v>28</v>
      </c>
      <c r="BG18" s="143" t="s">
        <v>40</v>
      </c>
      <c r="BH18" s="143" t="s">
        <v>41</v>
      </c>
      <c r="BI18" s="143" t="s">
        <v>42</v>
      </c>
      <c r="BJ18" s="143" t="s">
        <v>43</v>
      </c>
      <c r="BK18" s="143" t="s">
        <v>44</v>
      </c>
      <c r="BL18" s="143" t="s">
        <v>23</v>
      </c>
      <c r="BM18" s="144" t="s">
        <v>24</v>
      </c>
      <c r="BN18" s="144" t="s">
        <v>26</v>
      </c>
      <c r="BO18" s="145" t="s">
        <v>45</v>
      </c>
      <c r="BP18" s="145" t="s">
        <v>46</v>
      </c>
      <c r="BQ18" s="145" t="s">
        <v>47</v>
      </c>
      <c r="BR18" s="222"/>
      <c r="BS18" s="222"/>
      <c r="BT18" s="222"/>
      <c r="BU18" s="222"/>
      <c r="BV18" s="218"/>
      <c r="BW18" s="218"/>
    </row>
    <row r="19" spans="1:75" ht="13.5" thickBot="1" x14ac:dyDescent="0.25">
      <c r="A19" s="202"/>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147" t="str">
        <f>IF(AI19="x","x",IF(AL19="x","x",IF(AN19="x","x"," ")))</f>
        <v xml:space="preserve"> </v>
      </c>
      <c r="AX19" s="147" t="str">
        <f>IF(AJ19="x","x",IF(AM19="x","x",IF(AO19="x","x",IF(AP19="x","x",IF(AK19="x","x"," ")))))</f>
        <v xml:space="preserve"> </v>
      </c>
      <c r="AY19" s="147" t="str">
        <f>IF(AQ19="x","x"," ")</f>
        <v xml:space="preserve"> </v>
      </c>
      <c r="AZ19" s="147" t="str">
        <f>IF(E19="x","x",IF(F19="x","x",IF(G19="x","x",IF(H19="x","x",IF(J19="x","x",IF(K19="x","x"," "))))))</f>
        <v xml:space="preserve"> </v>
      </c>
      <c r="BA19" s="147" t="str">
        <f t="shared" ref="BA19:BA63" si="0">IF(I19="x","x"," ")</f>
        <v xml:space="preserve"> </v>
      </c>
      <c r="BB19" s="147" t="str">
        <f t="shared" ref="BB19:BB63" si="1">IF(L19="x","x",IF(M19="x","x"," "))</f>
        <v xml:space="preserve"> </v>
      </c>
      <c r="BC19" s="147" t="str">
        <f>IF(N19="x","x",IF(P19="x","x"," "))</f>
        <v xml:space="preserve"> </v>
      </c>
      <c r="BD19" s="147" t="str">
        <f>IF(O19="x","x",IF(Q19="x","x"," "))</f>
        <v xml:space="preserve"> </v>
      </c>
      <c r="BE19" s="147" t="str">
        <f>IF(AF19="x","x"," ")</f>
        <v xml:space="preserve"> </v>
      </c>
      <c r="BF19" s="147" t="str">
        <f>IF(R19="x","x",IF(S19="x","x",IF(V19="x","x",IF(Y19="x","x"," "))))</f>
        <v xml:space="preserve"> </v>
      </c>
      <c r="BG19" s="147" t="str">
        <f>IF(T19="x","x",IF(W19="x","x",IF(Z19="x","x"," ")))</f>
        <v xml:space="preserve"> </v>
      </c>
      <c r="BH19" s="147" t="str">
        <f>IF(U19="x","x",IF(X19="x","x"," "))</f>
        <v xml:space="preserve"> </v>
      </c>
      <c r="BI19" s="147" t="str">
        <f>IF(AA19="x","x",IF(AB19="x","x"," "))</f>
        <v xml:space="preserve"> </v>
      </c>
      <c r="BJ19" s="147" t="str">
        <f>IF(AC19="x","x"," ")</f>
        <v xml:space="preserve"> </v>
      </c>
      <c r="BK19" s="147" t="str">
        <f>IF(AD19="x","x"," ")</f>
        <v xml:space="preserve"> </v>
      </c>
      <c r="BL19" s="147" t="str">
        <f>IF(AG19="x","x",IF(AH19="x","x"," "))</f>
        <v xml:space="preserve"> </v>
      </c>
      <c r="BM19" s="147" t="str">
        <f>IF(AR19="x","x",IF(AS19="x","x"," "))</f>
        <v xml:space="preserve"> </v>
      </c>
      <c r="BN19" s="147" t="str">
        <f>IF(AT19="x","x"," ")</f>
        <v xml:space="preserve"> </v>
      </c>
      <c r="BO19" s="147" t="str">
        <f>IF(AU19="x","x"," ")</f>
        <v xml:space="preserve"> </v>
      </c>
      <c r="BP19" s="147" t="str">
        <f>IF(AE19="x","x"," ")</f>
        <v xml:space="preserve"> </v>
      </c>
      <c r="BQ19" s="148" t="str">
        <f>IF(AV19="X","x"," ")</f>
        <v xml:space="preserve"> </v>
      </c>
      <c r="BR19" s="149">
        <f>IF(AW19="X",B19/Classement!$B$63,IF(Inventaire!AX19="X",Inventaire!B19/Classement!$B$64,IF(Inventaire!AY19="X",Inventaire!B19/Classement!$B$65,0)))</f>
        <v>0</v>
      </c>
      <c r="BS19" s="149">
        <f>IF(AW19="X",B19/Classement!$C$63,IF(Inventaire!AX19="X",Inventaire!B19/Classement!$C$64,IF(Inventaire!AY19="X",Inventaire!B19/Classement!$C$65,0)))</f>
        <v>0</v>
      </c>
      <c r="BT19" s="149">
        <f>IF(AZ19="X",B19/Classement!$B$67,IF(Inventaire!BB19="X",Inventaire!B19/Classement!$B$69,IF(Inventaire!BF19="X",Inventaire!B19/Classement!$B$73,IF(Inventaire!BI19="X",Inventaire!B19/Classement!$B$76,IF(Inventaire!BA19="X",Inventaire!B19/Classement!$B$68,IF(Inventaire!BE19="X",Inventaire!B19/Classement!$B$72,IF(Inventaire!BG19="X",Inventaire!B19/Classement!$B$74,IF(Inventaire!BJ19="X",Inventaire!B19/Classement!$B$77,IF(Inventaire!BK19="X",Inventaire!B19/Classement!$B$78,IF(Inventaire!BL19="X",Inventaire!B19/Classement!$B$79,IF(Inventaire!BC19="X",Inventaire!B19/Classement!$B$70,IF(Inventaire!BD19="X",Inventaire!B19/Classement!$B$71,IF(Inventaire!BH19="X",Inventaire!B19/Classement!$B$75,0)))))))))))))</f>
        <v>0</v>
      </c>
      <c r="BU19" s="149">
        <f>IF(AZ19="X",B19/Classement!$C$67,IF(Inventaire!BB19="X",Inventaire!B19/Classement!$C$69,IF(Inventaire!BF19="X",Inventaire!B19/Classement!$C$73,IF(Inventaire!BI19="X",Inventaire!B19/Classement!$C$76,IF(Inventaire!BA19="X",Inventaire!B19/Classement!$C$68,IF(Inventaire!BE19="X",Inventaire!B19/Classement!$C$72,IF(Inventaire!BG19="X",Inventaire!B19/Classement!$C$74,IF(Inventaire!BJ19="X",Inventaire!B19/Classement!$C$77,IF(Inventaire!BK19="X",Inventaire!B19/Classement!$C$78,IF(Inventaire!BL19="X",Inventaire!B19/Classement!$C$79,IF(Inventaire!BC19="X",Inventaire!B19/Classement!$C$70,IF(Inventaire!BD19="X",Inventaire!B19/Classement!$C$71,IF(Inventaire!BH19="X",Inventaire!B19/Classement!$C$75,0)))))))))))))</f>
        <v>0</v>
      </c>
      <c r="BV19" s="149">
        <f>IF(BM19="X",B19/Classement!$B$81,IF(BN19="X",B19/Classement!$B$82,0))</f>
        <v>0</v>
      </c>
      <c r="BW19" s="149">
        <f>IF(BM19="X",B19/Classement!$C$81,IF(BN19="X",B19/Classement!$C$82,0))</f>
        <v>0</v>
      </c>
    </row>
    <row r="20" spans="1:75" ht="13.5" thickBot="1" x14ac:dyDescent="0.25">
      <c r="A20" s="202"/>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147" t="str">
        <f t="shared" ref="AW20:AW63" si="2">IF(AI20="x","x",IF(AL20="x","x",IF(AN20="x","x"," ")))</f>
        <v xml:space="preserve"> </v>
      </c>
      <c r="AX20" s="147" t="str">
        <f t="shared" ref="AX20:AX63" si="3">IF(AJ20="x","x",IF(AM20="x","x",IF(AO20="x","x",IF(AP20="x","x",IF(AK20="x","x"," ")))))</f>
        <v xml:space="preserve"> </v>
      </c>
      <c r="AY20" s="147" t="str">
        <f t="shared" ref="AY20:AY63" si="4">IF(AQ20="x","x"," ")</f>
        <v xml:space="preserve"> </v>
      </c>
      <c r="AZ20" s="147" t="str">
        <f t="shared" ref="AZ20:AZ63" si="5">IF(E20="x","x",IF(F20="x","x",IF(G20="x","x",IF(H20="x","x",IF(J20="x","x",IF(K20="x","x"," "))))))</f>
        <v xml:space="preserve"> </v>
      </c>
      <c r="BA20" s="147" t="str">
        <f t="shared" si="0"/>
        <v xml:space="preserve"> </v>
      </c>
      <c r="BB20" s="147" t="str">
        <f t="shared" si="1"/>
        <v xml:space="preserve"> </v>
      </c>
      <c r="BC20" s="147" t="str">
        <f t="shared" ref="BC20:BC63" si="6">IF(N20="x","x",IF(P20="x","x"," "))</f>
        <v xml:space="preserve"> </v>
      </c>
      <c r="BD20" s="147" t="str">
        <f t="shared" ref="BD20:BD63" si="7">IF(O20="x","x",IF(Q20="x","x"," "))</f>
        <v xml:space="preserve"> </v>
      </c>
      <c r="BE20" s="147" t="str">
        <f t="shared" ref="BE20:BE63" si="8">IF(AF20="x","x"," ")</f>
        <v xml:space="preserve"> </v>
      </c>
      <c r="BF20" s="147" t="str">
        <f t="shared" ref="BF20:BF63" si="9">IF(R20="x","x",IF(S20="x","x",IF(V20="x","x",IF(Y20="x","x"," "))))</f>
        <v xml:space="preserve"> </v>
      </c>
      <c r="BG20" s="147" t="str">
        <f t="shared" ref="BG20:BG63" si="10">IF(T20="x","x",IF(W20="x","x",IF(Z20="x","x"," ")))</f>
        <v xml:space="preserve"> </v>
      </c>
      <c r="BH20" s="147" t="str">
        <f t="shared" ref="BH20:BH63" si="11">IF(U20="x","x",IF(X20="x","x"," "))</f>
        <v xml:space="preserve"> </v>
      </c>
      <c r="BI20" s="147" t="str">
        <f t="shared" ref="BI20:BI63" si="12">IF(AA20="x","x",IF(AB20="x","x"," "))</f>
        <v xml:space="preserve"> </v>
      </c>
      <c r="BJ20" s="147" t="str">
        <f t="shared" ref="BJ20:BJ63" si="13">IF(AC20="x","x"," ")</f>
        <v xml:space="preserve"> </v>
      </c>
      <c r="BK20" s="147" t="str">
        <f t="shared" ref="BK20:BK63" si="14">IF(AD20="x","x"," ")</f>
        <v xml:space="preserve"> </v>
      </c>
      <c r="BL20" s="147" t="str">
        <f t="shared" ref="BL20:BL63" si="15">IF(AG20="x","x",IF(AH20="x","x"," "))</f>
        <v xml:space="preserve"> </v>
      </c>
      <c r="BM20" s="147" t="str">
        <f t="shared" ref="BM20:BM63" si="16">IF(AR20="x","x",IF(AS20="x","x"," "))</f>
        <v xml:space="preserve"> </v>
      </c>
      <c r="BN20" s="147" t="str">
        <f t="shared" ref="BN20:BN63" si="17">IF(AT20="x","x"," ")</f>
        <v xml:space="preserve"> </v>
      </c>
      <c r="BO20" s="147" t="str">
        <f t="shared" ref="BO20:BO63" si="18">IF(AU20="x","x"," ")</f>
        <v xml:space="preserve"> </v>
      </c>
      <c r="BP20" s="147" t="str">
        <f t="shared" ref="BP20:BP63" si="19">IF(AE20="x","x"," ")</f>
        <v xml:space="preserve"> </v>
      </c>
      <c r="BQ20" s="148" t="str">
        <f t="shared" ref="BQ20:BQ63" si="20">IF(AV20="X","x"," ")</f>
        <v xml:space="preserve"> </v>
      </c>
      <c r="BR20" s="149">
        <f>IF(AW20="X",B20/Classement!$B$63,IF(Inventaire!AX20="X",Inventaire!B20/Classement!$B$64,IF(Inventaire!AY20="X",Inventaire!B20/Classement!$B$65,0)))</f>
        <v>0</v>
      </c>
      <c r="BS20" s="149">
        <f>IF(AW20="X",B20/Classement!$C$63,IF(Inventaire!AX20="X",Inventaire!B20/Classement!$C$64,IF(Inventaire!AY20="X",Inventaire!B20/Classement!$C$65,0)))</f>
        <v>0</v>
      </c>
      <c r="BT20" s="149">
        <f>IF(AZ20="X",B20/Classement!$B$67,IF(Inventaire!BB20="X",Inventaire!B20/Classement!$B$69,IF(Inventaire!BF20="X",Inventaire!B20/Classement!$B$73,IF(Inventaire!BI20="X",Inventaire!B20/Classement!$B$76,IF(Inventaire!BA20="X",Inventaire!B20/Classement!$B$68,IF(Inventaire!BE20="X",Inventaire!B20/Classement!$B$72,IF(Inventaire!BG20="X",Inventaire!B20/Classement!$B$74,IF(Inventaire!BJ20="X",Inventaire!B20/Classement!$B$77,IF(Inventaire!BK20="X",Inventaire!B20/Classement!$B$78,IF(Inventaire!BL20="X",Inventaire!B20/Classement!$B$79,IF(Inventaire!BC20="X",Inventaire!B20/Classement!$B$70,IF(Inventaire!BD20="X",Inventaire!B20/Classement!$B$71,IF(Inventaire!BH20="X",Inventaire!B20/Classement!$B$75,0)))))))))))))</f>
        <v>0</v>
      </c>
      <c r="BU20" s="149">
        <f>IF(AZ20="X",B20/Classement!$C$67,IF(Inventaire!BB20="X",Inventaire!B20/Classement!$C$69,IF(Inventaire!BF20="X",Inventaire!B20/Classement!$C$73,IF(Inventaire!BI20="X",Inventaire!B20/Classement!$C$76,IF(Inventaire!BA20="X",Inventaire!B20/Classement!$C$68,IF(Inventaire!BE20="X",Inventaire!B20/Classement!$C$72,IF(Inventaire!BG20="X",Inventaire!B20/Classement!$C$74,IF(Inventaire!BJ20="X",Inventaire!B20/Classement!$C$77,IF(Inventaire!BK20="X",Inventaire!B20/Classement!$C$78,IF(Inventaire!BL20="X",Inventaire!B20/Classement!$C$79,IF(Inventaire!BC20="X",Inventaire!B20/Classement!$C$70,IF(Inventaire!BD20="X",Inventaire!B20/Classement!$C$71,IF(Inventaire!BH20="X",Inventaire!B20/Classement!$C$75,0)))))))))))))</f>
        <v>0</v>
      </c>
      <c r="BV20" s="149">
        <f>IF(BM20="X",B20/Classement!$B$81,IF(BN20="X",B20/Classement!$B$82,0))</f>
        <v>0</v>
      </c>
      <c r="BW20" s="149">
        <f>IF(BM20="X",B20/Classement!$C$81,IF(BN20="X",B20/Classement!$C$82,0))</f>
        <v>0</v>
      </c>
    </row>
    <row r="21" spans="1:75" ht="13.5" thickBot="1" x14ac:dyDescent="0.25">
      <c r="A21" s="202"/>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147" t="str">
        <f t="shared" si="2"/>
        <v xml:space="preserve"> </v>
      </c>
      <c r="AX21" s="147" t="str">
        <f t="shared" si="3"/>
        <v xml:space="preserve"> </v>
      </c>
      <c r="AY21" s="147" t="str">
        <f t="shared" si="4"/>
        <v xml:space="preserve"> </v>
      </c>
      <c r="AZ21" s="147" t="str">
        <f t="shared" si="5"/>
        <v xml:space="preserve"> </v>
      </c>
      <c r="BA21" s="147" t="str">
        <f t="shared" si="0"/>
        <v xml:space="preserve"> </v>
      </c>
      <c r="BB21" s="147" t="str">
        <f t="shared" si="1"/>
        <v xml:space="preserve"> </v>
      </c>
      <c r="BC21" s="147" t="str">
        <f t="shared" si="6"/>
        <v xml:space="preserve"> </v>
      </c>
      <c r="BD21" s="147" t="str">
        <f t="shared" si="7"/>
        <v xml:space="preserve"> </v>
      </c>
      <c r="BE21" s="147" t="str">
        <f t="shared" si="8"/>
        <v xml:space="preserve"> </v>
      </c>
      <c r="BF21" s="147" t="str">
        <f t="shared" si="9"/>
        <v xml:space="preserve"> </v>
      </c>
      <c r="BG21" s="147" t="str">
        <f t="shared" si="10"/>
        <v xml:space="preserve"> </v>
      </c>
      <c r="BH21" s="147" t="str">
        <f t="shared" si="11"/>
        <v xml:space="preserve"> </v>
      </c>
      <c r="BI21" s="147" t="str">
        <f t="shared" si="12"/>
        <v xml:space="preserve"> </v>
      </c>
      <c r="BJ21" s="147" t="str">
        <f t="shared" si="13"/>
        <v xml:space="preserve"> </v>
      </c>
      <c r="BK21" s="147" t="str">
        <f t="shared" si="14"/>
        <v xml:space="preserve"> </v>
      </c>
      <c r="BL21" s="147" t="str">
        <f t="shared" si="15"/>
        <v xml:space="preserve"> </v>
      </c>
      <c r="BM21" s="147" t="str">
        <f t="shared" si="16"/>
        <v xml:space="preserve"> </v>
      </c>
      <c r="BN21" s="147" t="str">
        <f t="shared" si="17"/>
        <v xml:space="preserve"> </v>
      </c>
      <c r="BO21" s="147" t="str">
        <f t="shared" si="18"/>
        <v xml:space="preserve"> </v>
      </c>
      <c r="BP21" s="147" t="str">
        <f t="shared" si="19"/>
        <v xml:space="preserve"> </v>
      </c>
      <c r="BQ21" s="148" t="str">
        <f t="shared" si="20"/>
        <v xml:space="preserve"> </v>
      </c>
      <c r="BR21" s="149">
        <f>IF(AW21="X",B21/Classement!$B$63,IF(Inventaire!AX21="X",Inventaire!B21/Classement!$B$64,IF(Inventaire!AY21="X",Inventaire!B21/Classement!$B$65,0)))</f>
        <v>0</v>
      </c>
      <c r="BS21" s="149">
        <f>IF(AW21="X",B21/Classement!$C$63,IF(Inventaire!AX21="X",Inventaire!B21/Classement!$C$64,IF(Inventaire!AY21="X",Inventaire!B21/Classement!$C$65,0)))</f>
        <v>0</v>
      </c>
      <c r="BT21" s="149">
        <f>IF(AZ21="X",B21/Classement!$B$67,IF(Inventaire!BB21="X",Inventaire!B21/Classement!$B$69,IF(Inventaire!BF21="X",Inventaire!B21/Classement!$B$73,IF(Inventaire!BI21="X",Inventaire!B21/Classement!$B$76,IF(Inventaire!BA21="X",Inventaire!B21/Classement!$B$68,IF(Inventaire!BE21="X",Inventaire!B21/Classement!$B$72,IF(Inventaire!BG21="X",Inventaire!B21/Classement!$B$74,IF(Inventaire!BJ21="X",Inventaire!B21/Classement!$B$77,IF(Inventaire!BK21="X",Inventaire!B21/Classement!$B$78,IF(Inventaire!BL21="X",Inventaire!B21/Classement!$B$79,IF(Inventaire!BC21="X",Inventaire!B21/Classement!$B$70,IF(Inventaire!BD21="X",Inventaire!B21/Classement!$B$71,IF(Inventaire!BH21="X",Inventaire!B21/Classement!$B$75,0)))))))))))))</f>
        <v>0</v>
      </c>
      <c r="BU21" s="149">
        <f>IF(AZ21="X",B21/Classement!$C$67,IF(Inventaire!BB21="X",Inventaire!B21/Classement!$C$69,IF(Inventaire!BF21="X",Inventaire!B21/Classement!$C$73,IF(Inventaire!BI21="X",Inventaire!B21/Classement!$C$76,IF(Inventaire!BA21="X",Inventaire!B21/Classement!$C$68,IF(Inventaire!BE21="X",Inventaire!B21/Classement!$C$72,IF(Inventaire!BG21="X",Inventaire!B21/Classement!$C$74,IF(Inventaire!BJ21="X",Inventaire!B21/Classement!$C$77,IF(Inventaire!BK21="X",Inventaire!B21/Classement!$C$78,IF(Inventaire!BL21="X",Inventaire!B21/Classement!$C$79,IF(Inventaire!BC21="X",Inventaire!B21/Classement!$C$70,IF(Inventaire!BD21="X",Inventaire!B21/Classement!$C$71,IF(Inventaire!BH21="X",Inventaire!B21/Classement!$C$75,0)))))))))))))</f>
        <v>0</v>
      </c>
      <c r="BV21" s="149">
        <f>IF(BM21="X",B21/Classement!$B$81,IF(BN21="X",B21/Classement!$B$82,0))</f>
        <v>0</v>
      </c>
      <c r="BW21" s="149">
        <f>IF(BM21="X",B21/Classement!$C$81,IF(BN21="X",B21/Classement!$C$82,0))</f>
        <v>0</v>
      </c>
    </row>
    <row r="22" spans="1:75" ht="13.5" thickBot="1" x14ac:dyDescent="0.25">
      <c r="A22" s="202"/>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147" t="str">
        <f t="shared" si="2"/>
        <v xml:space="preserve"> </v>
      </c>
      <c r="AX22" s="147" t="str">
        <f t="shared" si="3"/>
        <v xml:space="preserve"> </v>
      </c>
      <c r="AY22" s="147" t="str">
        <f t="shared" si="4"/>
        <v xml:space="preserve"> </v>
      </c>
      <c r="AZ22" s="147" t="str">
        <f t="shared" si="5"/>
        <v xml:space="preserve"> </v>
      </c>
      <c r="BA22" s="147" t="str">
        <f t="shared" si="0"/>
        <v xml:space="preserve"> </v>
      </c>
      <c r="BB22" s="147" t="str">
        <f t="shared" si="1"/>
        <v xml:space="preserve"> </v>
      </c>
      <c r="BC22" s="147" t="str">
        <f t="shared" si="6"/>
        <v xml:space="preserve"> </v>
      </c>
      <c r="BD22" s="147" t="str">
        <f t="shared" si="7"/>
        <v xml:space="preserve"> </v>
      </c>
      <c r="BE22" s="147" t="str">
        <f t="shared" si="8"/>
        <v xml:space="preserve"> </v>
      </c>
      <c r="BF22" s="147" t="str">
        <f t="shared" si="9"/>
        <v xml:space="preserve"> </v>
      </c>
      <c r="BG22" s="147" t="str">
        <f t="shared" si="10"/>
        <v xml:space="preserve"> </v>
      </c>
      <c r="BH22" s="147" t="str">
        <f t="shared" si="11"/>
        <v xml:space="preserve"> </v>
      </c>
      <c r="BI22" s="147" t="str">
        <f t="shared" si="12"/>
        <v xml:space="preserve"> </v>
      </c>
      <c r="BJ22" s="147" t="str">
        <f t="shared" si="13"/>
        <v xml:space="preserve"> </v>
      </c>
      <c r="BK22" s="147" t="str">
        <f t="shared" si="14"/>
        <v xml:space="preserve"> </v>
      </c>
      <c r="BL22" s="147" t="str">
        <f t="shared" si="15"/>
        <v xml:space="preserve"> </v>
      </c>
      <c r="BM22" s="147" t="str">
        <f t="shared" si="16"/>
        <v xml:space="preserve"> </v>
      </c>
      <c r="BN22" s="147" t="str">
        <f t="shared" si="17"/>
        <v xml:space="preserve"> </v>
      </c>
      <c r="BO22" s="147" t="str">
        <f t="shared" si="18"/>
        <v xml:space="preserve"> </v>
      </c>
      <c r="BP22" s="147" t="str">
        <f t="shared" si="19"/>
        <v xml:space="preserve"> </v>
      </c>
      <c r="BQ22" s="148" t="str">
        <f t="shared" si="20"/>
        <v xml:space="preserve"> </v>
      </c>
      <c r="BR22" s="149">
        <f>IF(AW22="X",B22/Classement!$B$63,IF(Inventaire!AX22="X",Inventaire!B22/Classement!$B$64,IF(Inventaire!AY22="X",Inventaire!B22/Classement!$B$65,0)))</f>
        <v>0</v>
      </c>
      <c r="BS22" s="149">
        <f>IF(AW22="X",B22/Classement!$C$63,IF(Inventaire!AX22="X",Inventaire!B22/Classement!$C$64,IF(Inventaire!AY22="X",Inventaire!B22/Classement!$C$65,0)))</f>
        <v>0</v>
      </c>
      <c r="BT22" s="149">
        <f>IF(AZ22="X",B22/Classement!$B$67,IF(Inventaire!BB22="X",Inventaire!B22/Classement!$B$69,IF(Inventaire!BF22="X",Inventaire!B22/Classement!$B$73,IF(Inventaire!BI22="X",Inventaire!B22/Classement!$B$76,IF(Inventaire!BA22="X",Inventaire!B22/Classement!$B$68,IF(Inventaire!BE22="X",Inventaire!B22/Classement!$B$72,IF(Inventaire!BG22="X",Inventaire!B22/Classement!$B$74,IF(Inventaire!BJ22="X",Inventaire!B22/Classement!$B$77,IF(Inventaire!BK22="X",Inventaire!B22/Classement!$B$78,IF(Inventaire!BL22="X",Inventaire!B22/Classement!$B$79,IF(Inventaire!BC22="X",Inventaire!B22/Classement!$B$70,IF(Inventaire!BD22="X",Inventaire!B22/Classement!$B$71,IF(Inventaire!BH22="X",Inventaire!B22/Classement!$B$75,0)))))))))))))</f>
        <v>0</v>
      </c>
      <c r="BU22" s="149">
        <f>IF(AZ22="X",B22/Classement!$C$67,IF(Inventaire!BB22="X",Inventaire!B22/Classement!$C$69,IF(Inventaire!BF22="X",Inventaire!B22/Classement!$C$73,IF(Inventaire!BI22="X",Inventaire!B22/Classement!$C$76,IF(Inventaire!BA22="X",Inventaire!B22/Classement!$C$68,IF(Inventaire!BE22="X",Inventaire!B22/Classement!$C$72,IF(Inventaire!BG22="X",Inventaire!B22/Classement!$C$74,IF(Inventaire!BJ22="X",Inventaire!B22/Classement!$C$77,IF(Inventaire!BK22="X",Inventaire!B22/Classement!$C$78,IF(Inventaire!BL22="X",Inventaire!B22/Classement!$C$79,IF(Inventaire!BC22="X",Inventaire!B22/Classement!$C$70,IF(Inventaire!BD22="X",Inventaire!B22/Classement!$C$71,IF(Inventaire!BH22="X",Inventaire!B22/Classement!$C$75,0)))))))))))))</f>
        <v>0</v>
      </c>
      <c r="BV22" s="149">
        <f>IF(BM22="X",B22/Classement!$B$81,IF(BN22="X",B22/Classement!$B$82,0))</f>
        <v>0</v>
      </c>
      <c r="BW22" s="149">
        <f>IF(BM22="X",B22/Classement!$C$81,IF(BN22="X",B22/Classement!$C$82,0))</f>
        <v>0</v>
      </c>
    </row>
    <row r="23" spans="1:75" ht="13.5" thickBot="1" x14ac:dyDescent="0.25">
      <c r="A23" s="202"/>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147" t="str">
        <f t="shared" si="2"/>
        <v xml:space="preserve"> </v>
      </c>
      <c r="AX23" s="147" t="str">
        <f t="shared" si="3"/>
        <v xml:space="preserve"> </v>
      </c>
      <c r="AY23" s="147" t="str">
        <f t="shared" si="4"/>
        <v xml:space="preserve"> </v>
      </c>
      <c r="AZ23" s="147" t="str">
        <f t="shared" si="5"/>
        <v xml:space="preserve"> </v>
      </c>
      <c r="BA23" s="147" t="str">
        <f t="shared" si="0"/>
        <v xml:space="preserve"> </v>
      </c>
      <c r="BB23" s="147" t="str">
        <f t="shared" si="1"/>
        <v xml:space="preserve"> </v>
      </c>
      <c r="BC23" s="147" t="str">
        <f t="shared" si="6"/>
        <v xml:space="preserve"> </v>
      </c>
      <c r="BD23" s="147" t="str">
        <f t="shared" si="7"/>
        <v xml:space="preserve"> </v>
      </c>
      <c r="BE23" s="147" t="str">
        <f t="shared" si="8"/>
        <v xml:space="preserve"> </v>
      </c>
      <c r="BF23" s="147" t="str">
        <f t="shared" si="9"/>
        <v xml:space="preserve"> </v>
      </c>
      <c r="BG23" s="147" t="str">
        <f t="shared" si="10"/>
        <v xml:space="preserve"> </v>
      </c>
      <c r="BH23" s="147" t="str">
        <f t="shared" si="11"/>
        <v xml:space="preserve"> </v>
      </c>
      <c r="BI23" s="147" t="str">
        <f t="shared" si="12"/>
        <v xml:space="preserve"> </v>
      </c>
      <c r="BJ23" s="147" t="str">
        <f t="shared" si="13"/>
        <v xml:space="preserve"> </v>
      </c>
      <c r="BK23" s="147" t="str">
        <f t="shared" si="14"/>
        <v xml:space="preserve"> </v>
      </c>
      <c r="BL23" s="147" t="str">
        <f t="shared" si="15"/>
        <v xml:space="preserve"> </v>
      </c>
      <c r="BM23" s="147" t="str">
        <f t="shared" si="16"/>
        <v xml:space="preserve"> </v>
      </c>
      <c r="BN23" s="147" t="str">
        <f t="shared" si="17"/>
        <v xml:space="preserve"> </v>
      </c>
      <c r="BO23" s="147" t="str">
        <f t="shared" si="18"/>
        <v xml:space="preserve"> </v>
      </c>
      <c r="BP23" s="147" t="str">
        <f t="shared" si="19"/>
        <v xml:space="preserve"> </v>
      </c>
      <c r="BQ23" s="148" t="str">
        <f t="shared" si="20"/>
        <v xml:space="preserve"> </v>
      </c>
      <c r="BR23" s="149">
        <f>IF(AW23="X",B23/Classement!$B$63,IF(Inventaire!AX23="X",Inventaire!B23/Classement!$B$64,IF(Inventaire!AY23="X",Inventaire!B23/Classement!$B$65,0)))</f>
        <v>0</v>
      </c>
      <c r="BS23" s="149">
        <f>IF(AW23="X",B23/Classement!$C$63,IF(Inventaire!AX23="X",Inventaire!B23/Classement!$C$64,IF(Inventaire!AY23="X",Inventaire!B23/Classement!$C$65,0)))</f>
        <v>0</v>
      </c>
      <c r="BT23" s="149">
        <f>IF(AZ23="X",B23/Classement!$B$67,IF(Inventaire!BB23="X",Inventaire!B23/Classement!$B$69,IF(Inventaire!BF23="X",Inventaire!B23/Classement!$B$73,IF(Inventaire!BI23="X",Inventaire!B23/Classement!$B$76,IF(Inventaire!BA23="X",Inventaire!B23/Classement!$B$68,IF(Inventaire!BE23="X",Inventaire!B23/Classement!$B$72,IF(Inventaire!BG23="X",Inventaire!B23/Classement!$B$74,IF(Inventaire!BJ23="X",Inventaire!B23/Classement!$B$77,IF(Inventaire!BK23="X",Inventaire!B23/Classement!$B$78,IF(Inventaire!BL23="X",Inventaire!B23/Classement!$B$79,IF(Inventaire!BC23="X",Inventaire!B23/Classement!$B$70,IF(Inventaire!BD23="X",Inventaire!B23/Classement!$B$71,IF(Inventaire!BH23="X",Inventaire!B23/Classement!$B$75,0)))))))))))))</f>
        <v>0</v>
      </c>
      <c r="BU23" s="149">
        <f>IF(AZ23="X",B23/Classement!$C$67,IF(Inventaire!BB23="X",Inventaire!B23/Classement!$C$69,IF(Inventaire!BF23="X",Inventaire!B23/Classement!$C$73,IF(Inventaire!BI23="X",Inventaire!B23/Classement!$C$76,IF(Inventaire!BA23="X",Inventaire!B23/Classement!$C$68,IF(Inventaire!BE23="X",Inventaire!B23/Classement!$C$72,IF(Inventaire!BG23="X",Inventaire!B23/Classement!$C$74,IF(Inventaire!BJ23="X",Inventaire!B23/Classement!$C$77,IF(Inventaire!BK23="X",Inventaire!B23/Classement!$C$78,IF(Inventaire!BL23="X",Inventaire!B23/Classement!$C$79,IF(Inventaire!BC23="X",Inventaire!B23/Classement!$C$70,IF(Inventaire!BD23="X",Inventaire!B23/Classement!$C$71,IF(Inventaire!BH23="X",Inventaire!B23/Classement!$C$75,0)))))))))))))</f>
        <v>0</v>
      </c>
      <c r="BV23" s="149">
        <f>IF(BM23="X",B23/Classement!$B$81,IF(BN23="X",B23/Classement!$B$82,0))</f>
        <v>0</v>
      </c>
      <c r="BW23" s="149">
        <f>IF(BM23="X",B23/Classement!$C$81,IF(BN23="X",B23/Classement!$C$82,0))</f>
        <v>0</v>
      </c>
    </row>
    <row r="24" spans="1:75" ht="13.5" thickBot="1" x14ac:dyDescent="0.25">
      <c r="A24" s="202"/>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147" t="str">
        <f t="shared" si="2"/>
        <v xml:space="preserve"> </v>
      </c>
      <c r="AX24" s="147" t="str">
        <f t="shared" si="3"/>
        <v xml:space="preserve"> </v>
      </c>
      <c r="AY24" s="147" t="str">
        <f t="shared" si="4"/>
        <v xml:space="preserve"> </v>
      </c>
      <c r="AZ24" s="147" t="str">
        <f t="shared" si="5"/>
        <v xml:space="preserve"> </v>
      </c>
      <c r="BA24" s="147" t="str">
        <f t="shared" si="0"/>
        <v xml:space="preserve"> </v>
      </c>
      <c r="BB24" s="147" t="str">
        <f t="shared" si="1"/>
        <v xml:space="preserve"> </v>
      </c>
      <c r="BC24" s="147" t="str">
        <f t="shared" si="6"/>
        <v xml:space="preserve"> </v>
      </c>
      <c r="BD24" s="147" t="str">
        <f t="shared" si="7"/>
        <v xml:space="preserve"> </v>
      </c>
      <c r="BE24" s="147" t="str">
        <f t="shared" si="8"/>
        <v xml:space="preserve"> </v>
      </c>
      <c r="BF24" s="147" t="str">
        <f t="shared" si="9"/>
        <v xml:space="preserve"> </v>
      </c>
      <c r="BG24" s="147" t="str">
        <f t="shared" si="10"/>
        <v xml:space="preserve"> </v>
      </c>
      <c r="BH24" s="147" t="str">
        <f t="shared" si="11"/>
        <v xml:space="preserve"> </v>
      </c>
      <c r="BI24" s="147" t="str">
        <f t="shared" si="12"/>
        <v xml:space="preserve"> </v>
      </c>
      <c r="BJ24" s="147" t="str">
        <f t="shared" si="13"/>
        <v xml:space="preserve"> </v>
      </c>
      <c r="BK24" s="147" t="str">
        <f t="shared" si="14"/>
        <v xml:space="preserve"> </v>
      </c>
      <c r="BL24" s="147" t="str">
        <f t="shared" si="15"/>
        <v xml:space="preserve"> </v>
      </c>
      <c r="BM24" s="147" t="str">
        <f t="shared" si="16"/>
        <v xml:space="preserve"> </v>
      </c>
      <c r="BN24" s="147" t="str">
        <f t="shared" si="17"/>
        <v xml:space="preserve"> </v>
      </c>
      <c r="BO24" s="147" t="str">
        <f t="shared" si="18"/>
        <v xml:space="preserve"> </v>
      </c>
      <c r="BP24" s="147" t="str">
        <f t="shared" si="19"/>
        <v xml:space="preserve"> </v>
      </c>
      <c r="BQ24" s="148" t="str">
        <f t="shared" si="20"/>
        <v xml:space="preserve"> </v>
      </c>
      <c r="BR24" s="149">
        <f>IF(AW24="X",B24/Classement!$B$63,IF(Inventaire!AX24="X",Inventaire!B24/Classement!$B$64,IF(Inventaire!AY24="X",Inventaire!B24/Classement!$B$65,0)))</f>
        <v>0</v>
      </c>
      <c r="BS24" s="149">
        <f>IF(AW24="X",B24/Classement!$C$63,IF(Inventaire!AX24="X",Inventaire!B24/Classement!$C$64,IF(Inventaire!AY24="X",Inventaire!B24/Classement!$C$65,0)))</f>
        <v>0</v>
      </c>
      <c r="BT24" s="149">
        <f>IF(AZ24="X",B24/Classement!$B$67,IF(Inventaire!BB24="X",Inventaire!B24/Classement!$B$69,IF(Inventaire!BF24="X",Inventaire!B24/Classement!$B$73,IF(Inventaire!BI24="X",Inventaire!B24/Classement!$B$76,IF(Inventaire!BA24="X",Inventaire!B24/Classement!$B$68,IF(Inventaire!BE24="X",Inventaire!B24/Classement!$B$72,IF(Inventaire!BG24="X",Inventaire!B24/Classement!$B$74,IF(Inventaire!BJ24="X",Inventaire!B24/Classement!$B$77,IF(Inventaire!BK24="X",Inventaire!B24/Classement!$B$78,IF(Inventaire!BL24="X",Inventaire!B24/Classement!$B$79,IF(Inventaire!BC24="X",Inventaire!B24/Classement!$B$70,IF(Inventaire!BD24="X",Inventaire!B24/Classement!$B$71,IF(Inventaire!BH24="X",Inventaire!B24/Classement!$B$75,0)))))))))))))</f>
        <v>0</v>
      </c>
      <c r="BU24" s="149">
        <f>IF(AZ24="X",B24/Classement!$C$67,IF(Inventaire!BB24="X",Inventaire!B24/Classement!$C$69,IF(Inventaire!BF24="X",Inventaire!B24/Classement!$C$73,IF(Inventaire!BI24="X",Inventaire!B24/Classement!$C$76,IF(Inventaire!BA24="X",Inventaire!B24/Classement!$C$68,IF(Inventaire!BE24="X",Inventaire!B24/Classement!$C$72,IF(Inventaire!BG24="X",Inventaire!B24/Classement!$C$74,IF(Inventaire!BJ24="X",Inventaire!B24/Classement!$C$77,IF(Inventaire!BK24="X",Inventaire!B24/Classement!$C$78,IF(Inventaire!BL24="X",Inventaire!B24/Classement!$C$79,IF(Inventaire!BC24="X",Inventaire!B24/Classement!$C$70,IF(Inventaire!BD24="X",Inventaire!B24/Classement!$C$71,IF(Inventaire!BH24="X",Inventaire!B24/Classement!$C$75,0)))))))))))))</f>
        <v>0</v>
      </c>
      <c r="BV24" s="149">
        <f>IF(BM24="X",B24/Classement!$B$81,IF(BN24="X",B24/Classement!$B$82,0))</f>
        <v>0</v>
      </c>
      <c r="BW24" s="149">
        <f>IF(BM24="X",B24/Classement!$C$81,IF(BN24="X",B24/Classement!$C$82,0))</f>
        <v>0</v>
      </c>
    </row>
    <row r="25" spans="1:75" ht="13.5" thickBot="1" x14ac:dyDescent="0.25">
      <c r="A25" s="20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147" t="str">
        <f t="shared" si="2"/>
        <v xml:space="preserve"> </v>
      </c>
      <c r="AX25" s="147" t="str">
        <f t="shared" si="3"/>
        <v xml:space="preserve"> </v>
      </c>
      <c r="AY25" s="147" t="str">
        <f t="shared" si="4"/>
        <v xml:space="preserve"> </v>
      </c>
      <c r="AZ25" s="147" t="str">
        <f t="shared" si="5"/>
        <v xml:space="preserve"> </v>
      </c>
      <c r="BA25" s="147" t="str">
        <f t="shared" si="0"/>
        <v xml:space="preserve"> </v>
      </c>
      <c r="BB25" s="147" t="str">
        <f t="shared" si="1"/>
        <v xml:space="preserve"> </v>
      </c>
      <c r="BC25" s="147" t="str">
        <f t="shared" si="6"/>
        <v xml:space="preserve"> </v>
      </c>
      <c r="BD25" s="147" t="str">
        <f t="shared" si="7"/>
        <v xml:space="preserve"> </v>
      </c>
      <c r="BE25" s="147" t="str">
        <f t="shared" si="8"/>
        <v xml:space="preserve"> </v>
      </c>
      <c r="BF25" s="147" t="str">
        <f t="shared" si="9"/>
        <v xml:space="preserve"> </v>
      </c>
      <c r="BG25" s="147" t="str">
        <f t="shared" si="10"/>
        <v xml:space="preserve"> </v>
      </c>
      <c r="BH25" s="147" t="str">
        <f t="shared" si="11"/>
        <v xml:space="preserve"> </v>
      </c>
      <c r="BI25" s="147" t="str">
        <f t="shared" si="12"/>
        <v xml:space="preserve"> </v>
      </c>
      <c r="BJ25" s="147" t="str">
        <f t="shared" si="13"/>
        <v xml:space="preserve"> </v>
      </c>
      <c r="BK25" s="147" t="str">
        <f t="shared" si="14"/>
        <v xml:space="preserve"> </v>
      </c>
      <c r="BL25" s="147" t="str">
        <f t="shared" si="15"/>
        <v xml:space="preserve"> </v>
      </c>
      <c r="BM25" s="147" t="str">
        <f t="shared" si="16"/>
        <v xml:space="preserve"> </v>
      </c>
      <c r="BN25" s="147" t="str">
        <f t="shared" si="17"/>
        <v xml:space="preserve"> </v>
      </c>
      <c r="BO25" s="147" t="str">
        <f t="shared" si="18"/>
        <v xml:space="preserve"> </v>
      </c>
      <c r="BP25" s="147" t="str">
        <f t="shared" si="19"/>
        <v xml:space="preserve"> </v>
      </c>
      <c r="BQ25" s="148" t="str">
        <f t="shared" si="20"/>
        <v xml:space="preserve"> </v>
      </c>
      <c r="BR25" s="149">
        <f>IF(AW25="X",B25/Classement!$B$63,IF(Inventaire!AX25="X",Inventaire!B25/Classement!$B$64,IF(Inventaire!AY25="X",Inventaire!B25/Classement!$B$65,0)))</f>
        <v>0</v>
      </c>
      <c r="BS25" s="149">
        <f>IF(AW25="X",B25/Classement!$C$63,IF(Inventaire!AX25="X",Inventaire!B25/Classement!$C$64,IF(Inventaire!AY25="X",Inventaire!B25/Classement!$C$65,0)))</f>
        <v>0</v>
      </c>
      <c r="BT25" s="149">
        <f>IF(AZ25="X",B25/Classement!$B$67,IF(Inventaire!BB25="X",Inventaire!B25/Classement!$B$69,IF(Inventaire!BF25="X",Inventaire!B25/Classement!$B$73,IF(Inventaire!BI25="X",Inventaire!B25/Classement!$B$76,IF(Inventaire!BA25="X",Inventaire!B25/Classement!$B$68,IF(Inventaire!BE25="X",Inventaire!B25/Classement!$B$72,IF(Inventaire!BG25="X",Inventaire!B25/Classement!$B$74,IF(Inventaire!BJ25="X",Inventaire!B25/Classement!$B$77,IF(Inventaire!BK25="X",Inventaire!B25/Classement!$B$78,IF(Inventaire!BL25="X",Inventaire!B25/Classement!$B$79,IF(Inventaire!BC25="X",Inventaire!B25/Classement!$B$70,IF(Inventaire!BD25="X",Inventaire!B25/Classement!$B$71,IF(Inventaire!BH25="X",Inventaire!B25/Classement!$B$75,0)))))))))))))</f>
        <v>0</v>
      </c>
      <c r="BU25" s="149">
        <f>IF(AZ25="X",B25/Classement!$C$67,IF(Inventaire!BB25="X",Inventaire!B25/Classement!$C$69,IF(Inventaire!BF25="X",Inventaire!B25/Classement!$C$73,IF(Inventaire!BI25="X",Inventaire!B25/Classement!$C$76,IF(Inventaire!BA25="X",Inventaire!B25/Classement!$C$68,IF(Inventaire!BE25="X",Inventaire!B25/Classement!$C$72,IF(Inventaire!BG25="X",Inventaire!B25/Classement!$C$74,IF(Inventaire!BJ25="X",Inventaire!B25/Classement!$C$77,IF(Inventaire!BK25="X",Inventaire!B25/Classement!$C$78,IF(Inventaire!BL25="X",Inventaire!B25/Classement!$C$79,IF(Inventaire!BC25="X",Inventaire!B25/Classement!$C$70,IF(Inventaire!BD25="X",Inventaire!B25/Classement!$C$71,IF(Inventaire!BH25="X",Inventaire!B25/Classement!$C$75,0)))))))))))))</f>
        <v>0</v>
      </c>
      <c r="BV25" s="149">
        <f>IF(BM25="X",B25/Classement!$B$81,IF(BN25="X",B25/Classement!$B$82,0))</f>
        <v>0</v>
      </c>
      <c r="BW25" s="149">
        <f>IF(BM25="X",B25/Classement!$C$81,IF(BN25="X",B25/Classement!$C$82,0))</f>
        <v>0</v>
      </c>
    </row>
    <row r="26" spans="1:75" ht="13.5" thickBot="1" x14ac:dyDescent="0.25">
      <c r="A26" s="202"/>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147" t="str">
        <f t="shared" si="2"/>
        <v xml:space="preserve"> </v>
      </c>
      <c r="AX26" s="147" t="str">
        <f t="shared" si="3"/>
        <v xml:space="preserve"> </v>
      </c>
      <c r="AY26" s="147" t="str">
        <f t="shared" si="4"/>
        <v xml:space="preserve"> </v>
      </c>
      <c r="AZ26" s="147" t="str">
        <f t="shared" si="5"/>
        <v xml:space="preserve"> </v>
      </c>
      <c r="BA26" s="147" t="str">
        <f t="shared" si="0"/>
        <v xml:space="preserve"> </v>
      </c>
      <c r="BB26" s="147" t="str">
        <f t="shared" si="1"/>
        <v xml:space="preserve"> </v>
      </c>
      <c r="BC26" s="147" t="str">
        <f t="shared" si="6"/>
        <v xml:space="preserve"> </v>
      </c>
      <c r="BD26" s="147" t="str">
        <f t="shared" si="7"/>
        <v xml:space="preserve"> </v>
      </c>
      <c r="BE26" s="147" t="str">
        <f t="shared" si="8"/>
        <v xml:space="preserve"> </v>
      </c>
      <c r="BF26" s="147" t="str">
        <f t="shared" si="9"/>
        <v xml:space="preserve"> </v>
      </c>
      <c r="BG26" s="147" t="str">
        <f t="shared" si="10"/>
        <v xml:space="preserve"> </v>
      </c>
      <c r="BH26" s="147" t="str">
        <f t="shared" si="11"/>
        <v xml:space="preserve"> </v>
      </c>
      <c r="BI26" s="147" t="str">
        <f t="shared" si="12"/>
        <v xml:space="preserve"> </v>
      </c>
      <c r="BJ26" s="147" t="str">
        <f t="shared" si="13"/>
        <v xml:space="preserve"> </v>
      </c>
      <c r="BK26" s="147" t="str">
        <f t="shared" si="14"/>
        <v xml:space="preserve"> </v>
      </c>
      <c r="BL26" s="147" t="str">
        <f t="shared" si="15"/>
        <v xml:space="preserve"> </v>
      </c>
      <c r="BM26" s="147" t="str">
        <f t="shared" si="16"/>
        <v xml:space="preserve"> </v>
      </c>
      <c r="BN26" s="147" t="str">
        <f t="shared" si="17"/>
        <v xml:space="preserve"> </v>
      </c>
      <c r="BO26" s="147" t="str">
        <f t="shared" si="18"/>
        <v xml:space="preserve"> </v>
      </c>
      <c r="BP26" s="147" t="str">
        <f t="shared" si="19"/>
        <v xml:space="preserve"> </v>
      </c>
      <c r="BQ26" s="148" t="str">
        <f t="shared" si="20"/>
        <v xml:space="preserve"> </v>
      </c>
      <c r="BR26" s="149">
        <f>IF(AW26="X",B26/Classement!$B$63,IF(Inventaire!AX26="X",Inventaire!B26/Classement!$B$64,IF(Inventaire!AY26="X",Inventaire!B26/Classement!$B$65,0)))</f>
        <v>0</v>
      </c>
      <c r="BS26" s="149">
        <f>IF(AW26="X",B26/Classement!$C$63,IF(Inventaire!AX26="X",Inventaire!B26/Classement!$C$64,IF(Inventaire!AY26="X",Inventaire!B26/Classement!$C$65,0)))</f>
        <v>0</v>
      </c>
      <c r="BT26" s="149">
        <f>IF(AZ26="X",B26/Classement!$B$67,IF(Inventaire!BB26="X",Inventaire!B26/Classement!$B$69,IF(Inventaire!BF26="X",Inventaire!B26/Classement!$B$73,IF(Inventaire!BI26="X",Inventaire!B26/Classement!$B$76,IF(Inventaire!BA26="X",Inventaire!B26/Classement!$B$68,IF(Inventaire!BE26="X",Inventaire!B26/Classement!$B$72,IF(Inventaire!BG26="X",Inventaire!B26/Classement!$B$74,IF(Inventaire!BJ26="X",Inventaire!B26/Classement!$B$77,IF(Inventaire!BK26="X",Inventaire!B26/Classement!$B$78,IF(Inventaire!BL26="X",Inventaire!B26/Classement!$B$79,IF(Inventaire!BC26="X",Inventaire!B26/Classement!$B$70,IF(Inventaire!BD26="X",Inventaire!B26/Classement!$B$71,IF(Inventaire!BH26="X",Inventaire!B26/Classement!$B$75,0)))))))))))))</f>
        <v>0</v>
      </c>
      <c r="BU26" s="149">
        <f>IF(AZ26="X",B26/Classement!$C$67,IF(Inventaire!BB26="X",Inventaire!B26/Classement!$C$69,IF(Inventaire!BF26="X",Inventaire!B26/Classement!$C$73,IF(Inventaire!BI26="X",Inventaire!B26/Classement!$C$76,IF(Inventaire!BA26="X",Inventaire!B26/Classement!$C$68,IF(Inventaire!BE26="X",Inventaire!B26/Classement!$C$72,IF(Inventaire!BG26="X",Inventaire!B26/Classement!$C$74,IF(Inventaire!BJ26="X",Inventaire!B26/Classement!$C$77,IF(Inventaire!BK26="X",Inventaire!B26/Classement!$C$78,IF(Inventaire!BL26="X",Inventaire!B26/Classement!$C$79,IF(Inventaire!BC26="X",Inventaire!B26/Classement!$C$70,IF(Inventaire!BD26="X",Inventaire!B26/Classement!$C$71,IF(Inventaire!BH26="X",Inventaire!B26/Classement!$C$75,0)))))))))))))</f>
        <v>0</v>
      </c>
      <c r="BV26" s="149">
        <f>IF(BM26="X",B26/Classement!$B$81,IF(BN26="X",B26/Classement!$B$82,0))</f>
        <v>0</v>
      </c>
      <c r="BW26" s="149">
        <f>IF(BM26="X",B26/Classement!$C$81,IF(BN26="X",B26/Classement!$C$82,0))</f>
        <v>0</v>
      </c>
    </row>
    <row r="27" spans="1:75" ht="13.5" thickBot="1" x14ac:dyDescent="0.25">
      <c r="A27" s="202"/>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147" t="str">
        <f t="shared" si="2"/>
        <v xml:space="preserve"> </v>
      </c>
      <c r="AX27" s="147" t="str">
        <f t="shared" si="3"/>
        <v xml:space="preserve"> </v>
      </c>
      <c r="AY27" s="147" t="str">
        <f t="shared" si="4"/>
        <v xml:space="preserve"> </v>
      </c>
      <c r="AZ27" s="147" t="str">
        <f t="shared" si="5"/>
        <v xml:space="preserve"> </v>
      </c>
      <c r="BA27" s="147" t="str">
        <f t="shared" si="0"/>
        <v xml:space="preserve"> </v>
      </c>
      <c r="BB27" s="147" t="str">
        <f t="shared" si="1"/>
        <v xml:space="preserve"> </v>
      </c>
      <c r="BC27" s="147" t="str">
        <f t="shared" si="6"/>
        <v xml:space="preserve"> </v>
      </c>
      <c r="BD27" s="147" t="str">
        <f t="shared" si="7"/>
        <v xml:space="preserve"> </v>
      </c>
      <c r="BE27" s="147" t="str">
        <f t="shared" si="8"/>
        <v xml:space="preserve"> </v>
      </c>
      <c r="BF27" s="147" t="str">
        <f t="shared" si="9"/>
        <v xml:space="preserve"> </v>
      </c>
      <c r="BG27" s="147" t="str">
        <f t="shared" si="10"/>
        <v xml:space="preserve"> </v>
      </c>
      <c r="BH27" s="147" t="str">
        <f t="shared" si="11"/>
        <v xml:space="preserve"> </v>
      </c>
      <c r="BI27" s="147" t="str">
        <f t="shared" si="12"/>
        <v xml:space="preserve"> </v>
      </c>
      <c r="BJ27" s="147" t="str">
        <f t="shared" si="13"/>
        <v xml:space="preserve"> </v>
      </c>
      <c r="BK27" s="147" t="str">
        <f t="shared" si="14"/>
        <v xml:space="preserve"> </v>
      </c>
      <c r="BL27" s="147" t="str">
        <f t="shared" si="15"/>
        <v xml:space="preserve"> </v>
      </c>
      <c r="BM27" s="147" t="str">
        <f t="shared" si="16"/>
        <v xml:space="preserve"> </v>
      </c>
      <c r="BN27" s="147" t="str">
        <f t="shared" si="17"/>
        <v xml:space="preserve"> </v>
      </c>
      <c r="BO27" s="147" t="str">
        <f t="shared" si="18"/>
        <v xml:space="preserve"> </v>
      </c>
      <c r="BP27" s="147" t="str">
        <f t="shared" si="19"/>
        <v xml:space="preserve"> </v>
      </c>
      <c r="BQ27" s="148" t="str">
        <f t="shared" si="20"/>
        <v xml:space="preserve"> </v>
      </c>
      <c r="BR27" s="149">
        <f>IF(AW27="X",B27/Classement!$B$63,IF(Inventaire!AX27="X",Inventaire!B27/Classement!$B$64,IF(Inventaire!AY27="X",Inventaire!B27/Classement!$B$65,0)))</f>
        <v>0</v>
      </c>
      <c r="BS27" s="149">
        <f>IF(AW27="X",B27/Classement!$C$63,IF(Inventaire!AX27="X",Inventaire!B27/Classement!$C$64,IF(Inventaire!AY27="X",Inventaire!B27/Classement!$C$65,0)))</f>
        <v>0</v>
      </c>
      <c r="BT27" s="149">
        <f>IF(AZ27="X",B27/Classement!$B$67,IF(Inventaire!BB27="X",Inventaire!B27/Classement!$B$69,IF(Inventaire!BF27="X",Inventaire!B27/Classement!$B$73,IF(Inventaire!BI27="X",Inventaire!B27/Classement!$B$76,IF(Inventaire!BA27="X",Inventaire!B27/Classement!$B$68,IF(Inventaire!BE27="X",Inventaire!B27/Classement!$B$72,IF(Inventaire!BG27="X",Inventaire!B27/Classement!$B$74,IF(Inventaire!BJ27="X",Inventaire!B27/Classement!$B$77,IF(Inventaire!BK27="X",Inventaire!B27/Classement!$B$78,IF(Inventaire!BL27="X",Inventaire!B27/Classement!$B$79,IF(Inventaire!BC27="X",Inventaire!B27/Classement!$B$70,IF(Inventaire!BD27="X",Inventaire!B27/Classement!$B$71,IF(Inventaire!BH27="X",Inventaire!B27/Classement!$B$75,0)))))))))))))</f>
        <v>0</v>
      </c>
      <c r="BU27" s="149">
        <f>IF(AZ27="X",B27/Classement!$C$67,IF(Inventaire!BB27="X",Inventaire!B27/Classement!$C$69,IF(Inventaire!BF27="X",Inventaire!B27/Classement!$C$73,IF(Inventaire!BI27="X",Inventaire!B27/Classement!$C$76,IF(Inventaire!BA27="X",Inventaire!B27/Classement!$C$68,IF(Inventaire!BE27="X",Inventaire!B27/Classement!$C$72,IF(Inventaire!BG27="X",Inventaire!B27/Classement!$C$74,IF(Inventaire!BJ27="X",Inventaire!B27/Classement!$C$77,IF(Inventaire!BK27="X",Inventaire!B27/Classement!$C$78,IF(Inventaire!BL27="X",Inventaire!B27/Classement!$C$79,IF(Inventaire!BC27="X",Inventaire!B27/Classement!$C$70,IF(Inventaire!BD27="X",Inventaire!B27/Classement!$C$71,IF(Inventaire!BH27="X",Inventaire!B27/Classement!$C$75,0)))))))))))))</f>
        <v>0</v>
      </c>
      <c r="BV27" s="149">
        <f>IF(BM27="X",B27/Classement!$B$81,IF(BN27="X",B27/Classement!$B$82,0))</f>
        <v>0</v>
      </c>
      <c r="BW27" s="149">
        <f>IF(BM27="X",B27/Classement!$C$81,IF(BN27="X",B27/Classement!$C$82,0))</f>
        <v>0</v>
      </c>
    </row>
    <row r="28" spans="1:75" ht="13.5" thickBot="1" x14ac:dyDescent="0.25">
      <c r="A28" s="202"/>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147" t="str">
        <f t="shared" si="2"/>
        <v xml:space="preserve"> </v>
      </c>
      <c r="AX28" s="147" t="str">
        <f t="shared" si="3"/>
        <v xml:space="preserve"> </v>
      </c>
      <c r="AY28" s="147" t="str">
        <f t="shared" si="4"/>
        <v xml:space="preserve"> </v>
      </c>
      <c r="AZ28" s="147" t="str">
        <f t="shared" si="5"/>
        <v xml:space="preserve"> </v>
      </c>
      <c r="BA28" s="147" t="str">
        <f t="shared" si="0"/>
        <v xml:space="preserve"> </v>
      </c>
      <c r="BB28" s="147" t="str">
        <f t="shared" si="1"/>
        <v xml:space="preserve"> </v>
      </c>
      <c r="BC28" s="147" t="str">
        <f t="shared" si="6"/>
        <v xml:space="preserve"> </v>
      </c>
      <c r="BD28" s="147" t="str">
        <f t="shared" si="7"/>
        <v xml:space="preserve"> </v>
      </c>
      <c r="BE28" s="147" t="str">
        <f t="shared" si="8"/>
        <v xml:space="preserve"> </v>
      </c>
      <c r="BF28" s="147" t="str">
        <f t="shared" si="9"/>
        <v xml:space="preserve"> </v>
      </c>
      <c r="BG28" s="147" t="str">
        <f t="shared" si="10"/>
        <v xml:space="preserve"> </v>
      </c>
      <c r="BH28" s="147" t="str">
        <f t="shared" si="11"/>
        <v xml:space="preserve"> </v>
      </c>
      <c r="BI28" s="147" t="str">
        <f t="shared" si="12"/>
        <v xml:space="preserve"> </v>
      </c>
      <c r="BJ28" s="147" t="str">
        <f t="shared" si="13"/>
        <v xml:space="preserve"> </v>
      </c>
      <c r="BK28" s="147" t="str">
        <f t="shared" si="14"/>
        <v xml:space="preserve"> </v>
      </c>
      <c r="BL28" s="147" t="str">
        <f t="shared" si="15"/>
        <v xml:space="preserve"> </v>
      </c>
      <c r="BM28" s="147" t="str">
        <f t="shared" si="16"/>
        <v xml:space="preserve"> </v>
      </c>
      <c r="BN28" s="147" t="str">
        <f t="shared" si="17"/>
        <v xml:space="preserve"> </v>
      </c>
      <c r="BO28" s="147" t="str">
        <f t="shared" si="18"/>
        <v xml:space="preserve"> </v>
      </c>
      <c r="BP28" s="147" t="str">
        <f t="shared" si="19"/>
        <v xml:space="preserve"> </v>
      </c>
      <c r="BQ28" s="148" t="str">
        <f t="shared" si="20"/>
        <v xml:space="preserve"> </v>
      </c>
      <c r="BR28" s="149">
        <f>IF(AW28="X",B28/Classement!$B$63,IF(Inventaire!AX28="X",Inventaire!B28/Classement!$B$64,IF(Inventaire!AY28="X",Inventaire!B28/Classement!$B$65,0)))</f>
        <v>0</v>
      </c>
      <c r="BS28" s="149">
        <f>IF(AW28="X",B28/Classement!$C$63,IF(Inventaire!AX28="X",Inventaire!B28/Classement!$C$64,IF(Inventaire!AY28="X",Inventaire!B28/Classement!$C$65,0)))</f>
        <v>0</v>
      </c>
      <c r="BT28" s="149">
        <f>IF(AZ28="X",B28/Classement!$B$67,IF(Inventaire!BB28="X",Inventaire!B28/Classement!$B$69,IF(Inventaire!BF28="X",Inventaire!B28/Classement!$B$73,IF(Inventaire!BI28="X",Inventaire!B28/Classement!$B$76,IF(Inventaire!BA28="X",Inventaire!B28/Classement!$B$68,IF(Inventaire!BE28="X",Inventaire!B28/Classement!$B$72,IF(Inventaire!BG28="X",Inventaire!B28/Classement!$B$74,IF(Inventaire!BJ28="X",Inventaire!B28/Classement!$B$77,IF(Inventaire!BK28="X",Inventaire!B28/Classement!$B$78,IF(Inventaire!BL28="X",Inventaire!B28/Classement!$B$79,IF(Inventaire!BC28="X",Inventaire!B28/Classement!$B$70,IF(Inventaire!BD28="X",Inventaire!B28/Classement!$B$71,IF(Inventaire!BH28="X",Inventaire!B28/Classement!$B$75,0)))))))))))))</f>
        <v>0</v>
      </c>
      <c r="BU28" s="149">
        <f>IF(AZ28="X",B28/Classement!$C$67,IF(Inventaire!BB28="X",Inventaire!B28/Classement!$C$69,IF(Inventaire!BF28="X",Inventaire!B28/Classement!$C$73,IF(Inventaire!BI28="X",Inventaire!B28/Classement!$C$76,IF(Inventaire!BA28="X",Inventaire!B28/Classement!$C$68,IF(Inventaire!BE28="X",Inventaire!B28/Classement!$C$72,IF(Inventaire!BG28="X",Inventaire!B28/Classement!$C$74,IF(Inventaire!BJ28="X",Inventaire!B28/Classement!$C$77,IF(Inventaire!BK28="X",Inventaire!B28/Classement!$C$78,IF(Inventaire!BL28="X",Inventaire!B28/Classement!$C$79,IF(Inventaire!BC28="X",Inventaire!B28/Classement!$C$70,IF(Inventaire!BD28="X",Inventaire!B28/Classement!$C$71,IF(Inventaire!BH28="X",Inventaire!B28/Classement!$C$75,0)))))))))))))</f>
        <v>0</v>
      </c>
      <c r="BV28" s="149">
        <f>IF(BM28="X",B28/Classement!$B$81,IF(BN28="X",B28/Classement!$B$82,0))</f>
        <v>0</v>
      </c>
      <c r="BW28" s="149">
        <f>IF(BM28="X",B28/Classement!$C$81,IF(BN28="X",B28/Classement!$C$82,0))</f>
        <v>0</v>
      </c>
    </row>
    <row r="29" spans="1:75" ht="13.5" thickBot="1" x14ac:dyDescent="0.25">
      <c r="A29" s="202"/>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147" t="str">
        <f t="shared" si="2"/>
        <v xml:space="preserve"> </v>
      </c>
      <c r="AX29" s="147" t="str">
        <f t="shared" si="3"/>
        <v xml:space="preserve"> </v>
      </c>
      <c r="AY29" s="147" t="str">
        <f t="shared" si="4"/>
        <v xml:space="preserve"> </v>
      </c>
      <c r="AZ29" s="147" t="str">
        <f t="shared" si="5"/>
        <v xml:space="preserve"> </v>
      </c>
      <c r="BA29" s="147" t="str">
        <f t="shared" si="0"/>
        <v xml:space="preserve"> </v>
      </c>
      <c r="BB29" s="147" t="str">
        <f t="shared" si="1"/>
        <v xml:space="preserve"> </v>
      </c>
      <c r="BC29" s="147" t="str">
        <f t="shared" si="6"/>
        <v xml:space="preserve"> </v>
      </c>
      <c r="BD29" s="147" t="str">
        <f t="shared" si="7"/>
        <v xml:space="preserve"> </v>
      </c>
      <c r="BE29" s="147" t="str">
        <f t="shared" si="8"/>
        <v xml:space="preserve"> </v>
      </c>
      <c r="BF29" s="147" t="str">
        <f t="shared" si="9"/>
        <v xml:space="preserve"> </v>
      </c>
      <c r="BG29" s="147" t="str">
        <f t="shared" si="10"/>
        <v xml:space="preserve"> </v>
      </c>
      <c r="BH29" s="147" t="str">
        <f t="shared" si="11"/>
        <v xml:space="preserve"> </v>
      </c>
      <c r="BI29" s="147" t="str">
        <f t="shared" si="12"/>
        <v xml:space="preserve"> </v>
      </c>
      <c r="BJ29" s="147" t="str">
        <f t="shared" si="13"/>
        <v xml:space="preserve"> </v>
      </c>
      <c r="BK29" s="147" t="str">
        <f t="shared" si="14"/>
        <v xml:space="preserve"> </v>
      </c>
      <c r="BL29" s="147" t="str">
        <f t="shared" si="15"/>
        <v xml:space="preserve"> </v>
      </c>
      <c r="BM29" s="147" t="str">
        <f t="shared" si="16"/>
        <v xml:space="preserve"> </v>
      </c>
      <c r="BN29" s="147" t="str">
        <f t="shared" si="17"/>
        <v xml:space="preserve"> </v>
      </c>
      <c r="BO29" s="147" t="str">
        <f t="shared" si="18"/>
        <v xml:space="preserve"> </v>
      </c>
      <c r="BP29" s="147" t="str">
        <f t="shared" si="19"/>
        <v xml:space="preserve"> </v>
      </c>
      <c r="BQ29" s="148" t="str">
        <f t="shared" si="20"/>
        <v xml:space="preserve"> </v>
      </c>
      <c r="BR29" s="149">
        <f>IF(AW29="X",B29/Classement!$B$63,IF(Inventaire!AX29="X",Inventaire!B29/Classement!$B$64,IF(Inventaire!AY29="X",Inventaire!B29/Classement!$B$65,0)))</f>
        <v>0</v>
      </c>
      <c r="BS29" s="149">
        <f>IF(AW29="X",B29/Classement!$C$63,IF(Inventaire!AX29="X",Inventaire!B29/Classement!$C$64,IF(Inventaire!AY29="X",Inventaire!B29/Classement!$C$65,0)))</f>
        <v>0</v>
      </c>
      <c r="BT29" s="149">
        <f>IF(AZ29="X",B29/Classement!$B$67,IF(Inventaire!BB29="X",Inventaire!B29/Classement!$B$69,IF(Inventaire!BF29="X",Inventaire!B29/Classement!$B$73,IF(Inventaire!BI29="X",Inventaire!B29/Classement!$B$76,IF(Inventaire!BA29="X",Inventaire!B29/Classement!$B$68,IF(Inventaire!BE29="X",Inventaire!B29/Classement!$B$72,IF(Inventaire!BG29="X",Inventaire!B29/Classement!$B$74,IF(Inventaire!BJ29="X",Inventaire!B29/Classement!$B$77,IF(Inventaire!BK29="X",Inventaire!B29/Classement!$B$78,IF(Inventaire!BL29="X",Inventaire!B29/Classement!$B$79,IF(Inventaire!BC29="X",Inventaire!B29/Classement!$B$70,IF(Inventaire!BD29="X",Inventaire!B29/Classement!$B$71,IF(Inventaire!BH29="X",Inventaire!B29/Classement!$B$75,0)))))))))))))</f>
        <v>0</v>
      </c>
      <c r="BU29" s="149">
        <f>IF(AZ29="X",B29/Classement!$C$67,IF(Inventaire!BB29="X",Inventaire!B29/Classement!$C$69,IF(Inventaire!BF29="X",Inventaire!B29/Classement!$C$73,IF(Inventaire!BI29="X",Inventaire!B29/Classement!$C$76,IF(Inventaire!BA29="X",Inventaire!B29/Classement!$C$68,IF(Inventaire!BE29="X",Inventaire!B29/Classement!$C$72,IF(Inventaire!BG29="X",Inventaire!B29/Classement!$C$74,IF(Inventaire!BJ29="X",Inventaire!B29/Classement!$C$77,IF(Inventaire!BK29="X",Inventaire!B29/Classement!$C$78,IF(Inventaire!BL29="X",Inventaire!B29/Classement!$C$79,IF(Inventaire!BC29="X",Inventaire!B29/Classement!$C$70,IF(Inventaire!BD29="X",Inventaire!B29/Classement!$C$71,IF(Inventaire!BH29="X",Inventaire!B29/Classement!$C$75,0)))))))))))))</f>
        <v>0</v>
      </c>
      <c r="BV29" s="149">
        <f>IF(BM29="X",B29/Classement!$B$81,IF(BN29="X",B29/Classement!$B$82,0))</f>
        <v>0</v>
      </c>
      <c r="BW29" s="149">
        <f>IF(BM29="X",B29/Classement!$C$81,IF(BN29="X",B29/Classement!$C$82,0))</f>
        <v>0</v>
      </c>
    </row>
    <row r="30" spans="1:75" ht="13.5" thickBot="1" x14ac:dyDescent="0.25">
      <c r="A30" s="202"/>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147" t="str">
        <f t="shared" si="2"/>
        <v xml:space="preserve"> </v>
      </c>
      <c r="AX30" s="147" t="str">
        <f t="shared" si="3"/>
        <v xml:space="preserve"> </v>
      </c>
      <c r="AY30" s="147" t="str">
        <f t="shared" si="4"/>
        <v xml:space="preserve"> </v>
      </c>
      <c r="AZ30" s="147" t="str">
        <f t="shared" si="5"/>
        <v xml:space="preserve"> </v>
      </c>
      <c r="BA30" s="147" t="str">
        <f t="shared" si="0"/>
        <v xml:space="preserve"> </v>
      </c>
      <c r="BB30" s="147" t="str">
        <f t="shared" si="1"/>
        <v xml:space="preserve"> </v>
      </c>
      <c r="BC30" s="147" t="str">
        <f t="shared" si="6"/>
        <v xml:space="preserve"> </v>
      </c>
      <c r="BD30" s="147" t="str">
        <f t="shared" si="7"/>
        <v xml:space="preserve"> </v>
      </c>
      <c r="BE30" s="147" t="str">
        <f t="shared" si="8"/>
        <v xml:space="preserve"> </v>
      </c>
      <c r="BF30" s="147" t="str">
        <f t="shared" si="9"/>
        <v xml:space="preserve"> </v>
      </c>
      <c r="BG30" s="147" t="str">
        <f t="shared" si="10"/>
        <v xml:space="preserve"> </v>
      </c>
      <c r="BH30" s="147" t="str">
        <f t="shared" si="11"/>
        <v xml:space="preserve"> </v>
      </c>
      <c r="BI30" s="147" t="str">
        <f t="shared" si="12"/>
        <v xml:space="preserve"> </v>
      </c>
      <c r="BJ30" s="147" t="str">
        <f t="shared" si="13"/>
        <v xml:space="preserve"> </v>
      </c>
      <c r="BK30" s="147" t="str">
        <f t="shared" si="14"/>
        <v xml:space="preserve"> </v>
      </c>
      <c r="BL30" s="147" t="str">
        <f t="shared" si="15"/>
        <v xml:space="preserve"> </v>
      </c>
      <c r="BM30" s="147" t="str">
        <f t="shared" si="16"/>
        <v xml:space="preserve"> </v>
      </c>
      <c r="BN30" s="147" t="str">
        <f t="shared" si="17"/>
        <v xml:space="preserve"> </v>
      </c>
      <c r="BO30" s="147" t="str">
        <f t="shared" si="18"/>
        <v xml:space="preserve"> </v>
      </c>
      <c r="BP30" s="147" t="str">
        <f t="shared" si="19"/>
        <v xml:space="preserve"> </v>
      </c>
      <c r="BQ30" s="148" t="str">
        <f t="shared" si="20"/>
        <v xml:space="preserve"> </v>
      </c>
      <c r="BR30" s="149">
        <f>IF(AW30="X",B30/Classement!$B$63,IF(Inventaire!AX30="X",Inventaire!B30/Classement!$B$64,IF(Inventaire!AY30="X",Inventaire!B30/Classement!$B$65,0)))</f>
        <v>0</v>
      </c>
      <c r="BS30" s="149">
        <f>IF(AW30="X",B30/Classement!$C$63,IF(Inventaire!AX30="X",Inventaire!B30/Classement!$C$64,IF(Inventaire!AY30="X",Inventaire!B30/Classement!$C$65,0)))</f>
        <v>0</v>
      </c>
      <c r="BT30" s="149">
        <f>IF(AZ30="X",B30/Classement!$B$67,IF(Inventaire!BB30="X",Inventaire!B30/Classement!$B$69,IF(Inventaire!BF30="X",Inventaire!B30/Classement!$B$73,IF(Inventaire!BI30="X",Inventaire!B30/Classement!$B$76,IF(Inventaire!BA30="X",Inventaire!B30/Classement!$B$68,IF(Inventaire!BE30="X",Inventaire!B30/Classement!$B$72,IF(Inventaire!BG30="X",Inventaire!B30/Classement!$B$74,IF(Inventaire!BJ30="X",Inventaire!B30/Classement!$B$77,IF(Inventaire!BK30="X",Inventaire!B30/Classement!$B$78,IF(Inventaire!BL30="X",Inventaire!B30/Classement!$B$79,IF(Inventaire!BC30="X",Inventaire!B30/Classement!$B$70,IF(Inventaire!BD30="X",Inventaire!B30/Classement!$B$71,IF(Inventaire!BH30="X",Inventaire!B30/Classement!$B$75,0)))))))))))))</f>
        <v>0</v>
      </c>
      <c r="BU30" s="149">
        <f>IF(AZ30="X",B30/Classement!$C$67,IF(Inventaire!BB30="X",Inventaire!B30/Classement!$C$69,IF(Inventaire!BF30="X",Inventaire!B30/Classement!$C$73,IF(Inventaire!BI30="X",Inventaire!B30/Classement!$C$76,IF(Inventaire!BA30="X",Inventaire!B30/Classement!$C$68,IF(Inventaire!BE30="X",Inventaire!B30/Classement!$C$72,IF(Inventaire!BG30="X",Inventaire!B30/Classement!$C$74,IF(Inventaire!BJ30="X",Inventaire!B30/Classement!$C$77,IF(Inventaire!BK30="X",Inventaire!B30/Classement!$C$78,IF(Inventaire!BL30="X",Inventaire!B30/Classement!$C$79,IF(Inventaire!BC30="X",Inventaire!B30/Classement!$C$70,IF(Inventaire!BD30="X",Inventaire!B30/Classement!$C$71,IF(Inventaire!BH30="X",Inventaire!B30/Classement!$C$75,0)))))))))))))</f>
        <v>0</v>
      </c>
      <c r="BV30" s="149">
        <f>IF(BM30="X",B30/Classement!$B$81,IF(BN30="X",B30/Classement!$B$82,0))</f>
        <v>0</v>
      </c>
      <c r="BW30" s="149">
        <f>IF(BM30="X",B30/Classement!$C$81,IF(BN30="X",B30/Classement!$C$82,0))</f>
        <v>0</v>
      </c>
    </row>
    <row r="31" spans="1:75" ht="13.5" thickBot="1" x14ac:dyDescent="0.25">
      <c r="A31" s="202"/>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147" t="str">
        <f t="shared" si="2"/>
        <v xml:space="preserve"> </v>
      </c>
      <c r="AX31" s="147" t="str">
        <f t="shared" si="3"/>
        <v xml:space="preserve"> </v>
      </c>
      <c r="AY31" s="147" t="str">
        <f t="shared" si="4"/>
        <v xml:space="preserve"> </v>
      </c>
      <c r="AZ31" s="147" t="str">
        <f t="shared" si="5"/>
        <v xml:space="preserve"> </v>
      </c>
      <c r="BA31" s="147" t="str">
        <f t="shared" si="0"/>
        <v xml:space="preserve"> </v>
      </c>
      <c r="BB31" s="147" t="str">
        <f t="shared" si="1"/>
        <v xml:space="preserve"> </v>
      </c>
      <c r="BC31" s="147" t="str">
        <f t="shared" si="6"/>
        <v xml:space="preserve"> </v>
      </c>
      <c r="BD31" s="147" t="str">
        <f t="shared" si="7"/>
        <v xml:space="preserve"> </v>
      </c>
      <c r="BE31" s="147" t="str">
        <f t="shared" si="8"/>
        <v xml:space="preserve"> </v>
      </c>
      <c r="BF31" s="147" t="str">
        <f t="shared" si="9"/>
        <v xml:space="preserve"> </v>
      </c>
      <c r="BG31" s="147" t="str">
        <f t="shared" si="10"/>
        <v xml:space="preserve"> </v>
      </c>
      <c r="BH31" s="147" t="str">
        <f t="shared" si="11"/>
        <v xml:space="preserve"> </v>
      </c>
      <c r="BI31" s="147" t="str">
        <f t="shared" si="12"/>
        <v xml:space="preserve"> </v>
      </c>
      <c r="BJ31" s="147" t="str">
        <f t="shared" si="13"/>
        <v xml:space="preserve"> </v>
      </c>
      <c r="BK31" s="147" t="str">
        <f t="shared" si="14"/>
        <v xml:space="preserve"> </v>
      </c>
      <c r="BL31" s="147" t="str">
        <f t="shared" si="15"/>
        <v xml:space="preserve"> </v>
      </c>
      <c r="BM31" s="147" t="str">
        <f t="shared" si="16"/>
        <v xml:space="preserve"> </v>
      </c>
      <c r="BN31" s="147" t="str">
        <f t="shared" si="17"/>
        <v xml:space="preserve"> </v>
      </c>
      <c r="BO31" s="147" t="str">
        <f t="shared" si="18"/>
        <v xml:space="preserve"> </v>
      </c>
      <c r="BP31" s="147" t="str">
        <f t="shared" si="19"/>
        <v xml:space="preserve"> </v>
      </c>
      <c r="BQ31" s="148" t="str">
        <f t="shared" si="20"/>
        <v xml:space="preserve"> </v>
      </c>
      <c r="BR31" s="149">
        <f>IF(AW31="X",B31/Classement!$B$63,IF(Inventaire!AX31="X",Inventaire!B31/Classement!$B$64,IF(Inventaire!AY31="X",Inventaire!B31/Classement!$B$65,0)))</f>
        <v>0</v>
      </c>
      <c r="BS31" s="149">
        <f>IF(AW31="X",B31/Classement!$C$63,IF(Inventaire!AX31="X",Inventaire!B31/Classement!$C$64,IF(Inventaire!AY31="X",Inventaire!B31/Classement!$C$65,0)))</f>
        <v>0</v>
      </c>
      <c r="BT31" s="149">
        <f>IF(AZ31="X",B31/Classement!$B$67,IF(Inventaire!BB31="X",Inventaire!B31/Classement!$B$69,IF(Inventaire!BF31="X",Inventaire!B31/Classement!$B$73,IF(Inventaire!BI31="X",Inventaire!B31/Classement!$B$76,IF(Inventaire!BA31="X",Inventaire!B31/Classement!$B$68,IF(Inventaire!BE31="X",Inventaire!B31/Classement!$B$72,IF(Inventaire!BG31="X",Inventaire!B31/Classement!$B$74,IF(Inventaire!BJ31="X",Inventaire!B31/Classement!$B$77,IF(Inventaire!BK31="X",Inventaire!B31/Classement!$B$78,IF(Inventaire!BL31="X",Inventaire!B31/Classement!$B$79,IF(Inventaire!BC31="X",Inventaire!B31/Classement!$B$70,IF(Inventaire!BD31="X",Inventaire!B31/Classement!$B$71,IF(Inventaire!BH31="X",Inventaire!B31/Classement!$B$75,0)))))))))))))</f>
        <v>0</v>
      </c>
      <c r="BU31" s="149">
        <f>IF(AZ31="X",B31/Classement!$C$67,IF(Inventaire!BB31="X",Inventaire!B31/Classement!$C$69,IF(Inventaire!BF31="X",Inventaire!B31/Classement!$C$73,IF(Inventaire!BI31="X",Inventaire!B31/Classement!$C$76,IF(Inventaire!BA31="X",Inventaire!B31/Classement!$C$68,IF(Inventaire!BE31="X",Inventaire!B31/Classement!$C$72,IF(Inventaire!BG31="X",Inventaire!B31/Classement!$C$74,IF(Inventaire!BJ31="X",Inventaire!B31/Classement!$C$77,IF(Inventaire!BK31="X",Inventaire!B31/Classement!$C$78,IF(Inventaire!BL31="X",Inventaire!B31/Classement!$C$79,IF(Inventaire!BC31="X",Inventaire!B31/Classement!$C$70,IF(Inventaire!BD31="X",Inventaire!B31/Classement!$C$71,IF(Inventaire!BH31="X",Inventaire!B31/Classement!$C$75,0)))))))))))))</f>
        <v>0</v>
      </c>
      <c r="BV31" s="149">
        <f>IF(BM31="X",B31/Classement!$B$81,IF(BN31="X",B31/Classement!$B$82,0))</f>
        <v>0</v>
      </c>
      <c r="BW31" s="149">
        <f>IF(BM31="X",B31/Classement!$C$81,IF(BN31="X",B31/Classement!$C$82,0))</f>
        <v>0</v>
      </c>
    </row>
    <row r="32" spans="1:75" ht="13.5" thickBot="1" x14ac:dyDescent="0.25">
      <c r="A32" s="202"/>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147" t="str">
        <f t="shared" si="2"/>
        <v xml:space="preserve"> </v>
      </c>
      <c r="AX32" s="147" t="str">
        <f t="shared" si="3"/>
        <v xml:space="preserve"> </v>
      </c>
      <c r="AY32" s="147" t="str">
        <f t="shared" si="4"/>
        <v xml:space="preserve"> </v>
      </c>
      <c r="AZ32" s="147" t="str">
        <f t="shared" si="5"/>
        <v xml:space="preserve"> </v>
      </c>
      <c r="BA32" s="147" t="str">
        <f t="shared" si="0"/>
        <v xml:space="preserve"> </v>
      </c>
      <c r="BB32" s="147" t="str">
        <f t="shared" si="1"/>
        <v xml:space="preserve"> </v>
      </c>
      <c r="BC32" s="147" t="str">
        <f t="shared" si="6"/>
        <v xml:space="preserve"> </v>
      </c>
      <c r="BD32" s="147" t="str">
        <f t="shared" si="7"/>
        <v xml:space="preserve"> </v>
      </c>
      <c r="BE32" s="147" t="str">
        <f t="shared" si="8"/>
        <v xml:space="preserve"> </v>
      </c>
      <c r="BF32" s="147" t="str">
        <f t="shared" si="9"/>
        <v xml:space="preserve"> </v>
      </c>
      <c r="BG32" s="147" t="str">
        <f t="shared" si="10"/>
        <v xml:space="preserve"> </v>
      </c>
      <c r="BH32" s="147" t="str">
        <f t="shared" si="11"/>
        <v xml:space="preserve"> </v>
      </c>
      <c r="BI32" s="147" t="str">
        <f t="shared" si="12"/>
        <v xml:space="preserve"> </v>
      </c>
      <c r="BJ32" s="147" t="str">
        <f t="shared" si="13"/>
        <v xml:space="preserve"> </v>
      </c>
      <c r="BK32" s="147" t="str">
        <f t="shared" si="14"/>
        <v xml:space="preserve"> </v>
      </c>
      <c r="BL32" s="147" t="str">
        <f t="shared" si="15"/>
        <v xml:space="preserve"> </v>
      </c>
      <c r="BM32" s="147" t="str">
        <f t="shared" si="16"/>
        <v xml:space="preserve"> </v>
      </c>
      <c r="BN32" s="147" t="str">
        <f t="shared" si="17"/>
        <v xml:space="preserve"> </v>
      </c>
      <c r="BO32" s="147" t="str">
        <f t="shared" si="18"/>
        <v xml:space="preserve"> </v>
      </c>
      <c r="BP32" s="147" t="str">
        <f t="shared" si="19"/>
        <v xml:space="preserve"> </v>
      </c>
      <c r="BQ32" s="148" t="str">
        <f t="shared" si="20"/>
        <v xml:space="preserve"> </v>
      </c>
      <c r="BR32" s="149">
        <f>IF(AW32="X",B32/Classement!$B$63,IF(Inventaire!AX32="X",Inventaire!B32/Classement!$B$64,IF(Inventaire!AY32="X",Inventaire!B32/Classement!$B$65,0)))</f>
        <v>0</v>
      </c>
      <c r="BS32" s="149">
        <f>IF(AW32="X",B32/Classement!$C$63,IF(Inventaire!AX32="X",Inventaire!B32/Classement!$C$64,IF(Inventaire!AY32="X",Inventaire!B32/Classement!$C$65,0)))</f>
        <v>0</v>
      </c>
      <c r="BT32" s="149">
        <f>IF(AZ32="X",B32/Classement!$B$67,IF(Inventaire!BB32="X",Inventaire!B32/Classement!$B$69,IF(Inventaire!BF32="X",Inventaire!B32/Classement!$B$73,IF(Inventaire!BI32="X",Inventaire!B32/Classement!$B$76,IF(Inventaire!BA32="X",Inventaire!B32/Classement!$B$68,IF(Inventaire!BE32="X",Inventaire!B32/Classement!$B$72,IF(Inventaire!BG32="X",Inventaire!B32/Classement!$B$74,IF(Inventaire!BJ32="X",Inventaire!B32/Classement!$B$77,IF(Inventaire!BK32="X",Inventaire!B32/Classement!$B$78,IF(Inventaire!BL32="X",Inventaire!B32/Classement!$B$79,IF(Inventaire!BC32="X",Inventaire!B32/Classement!$B$70,IF(Inventaire!BD32="X",Inventaire!B32/Classement!$B$71,IF(Inventaire!BH32="X",Inventaire!B32/Classement!$B$75,0)))))))))))))</f>
        <v>0</v>
      </c>
      <c r="BU32" s="149">
        <f>IF(AZ32="X",B32/Classement!$C$67,IF(Inventaire!BB32="X",Inventaire!B32/Classement!$C$69,IF(Inventaire!BF32="X",Inventaire!B32/Classement!$C$73,IF(Inventaire!BI32="X",Inventaire!B32/Classement!$C$76,IF(Inventaire!BA32="X",Inventaire!B32/Classement!$C$68,IF(Inventaire!BE32="X",Inventaire!B32/Classement!$C$72,IF(Inventaire!BG32="X",Inventaire!B32/Classement!$C$74,IF(Inventaire!BJ32="X",Inventaire!B32/Classement!$C$77,IF(Inventaire!BK32="X",Inventaire!B32/Classement!$C$78,IF(Inventaire!BL32="X",Inventaire!B32/Classement!$C$79,IF(Inventaire!BC32="X",Inventaire!B32/Classement!$C$70,IF(Inventaire!BD32="X",Inventaire!B32/Classement!$C$71,IF(Inventaire!BH32="X",Inventaire!B32/Classement!$C$75,0)))))))))))))</f>
        <v>0</v>
      </c>
      <c r="BV32" s="149">
        <f>IF(BM32="X",B32/Classement!$B$81,IF(BN32="X",B32/Classement!$B$82,0))</f>
        <v>0</v>
      </c>
      <c r="BW32" s="149">
        <f>IF(BM32="X",B32/Classement!$C$81,IF(BN32="X",B32/Classement!$C$82,0))</f>
        <v>0</v>
      </c>
    </row>
    <row r="33" spans="1:75" ht="13.5" thickBot="1" x14ac:dyDescent="0.25">
      <c r="A33" s="20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147" t="str">
        <f t="shared" si="2"/>
        <v xml:space="preserve"> </v>
      </c>
      <c r="AX33" s="147" t="str">
        <f t="shared" si="3"/>
        <v xml:space="preserve"> </v>
      </c>
      <c r="AY33" s="147" t="str">
        <f t="shared" si="4"/>
        <v xml:space="preserve"> </v>
      </c>
      <c r="AZ33" s="147" t="str">
        <f t="shared" si="5"/>
        <v xml:space="preserve"> </v>
      </c>
      <c r="BA33" s="147" t="str">
        <f t="shared" si="0"/>
        <v xml:space="preserve"> </v>
      </c>
      <c r="BB33" s="147" t="str">
        <f t="shared" si="1"/>
        <v xml:space="preserve"> </v>
      </c>
      <c r="BC33" s="147" t="str">
        <f t="shared" si="6"/>
        <v xml:space="preserve"> </v>
      </c>
      <c r="BD33" s="147" t="str">
        <f t="shared" si="7"/>
        <v xml:space="preserve"> </v>
      </c>
      <c r="BE33" s="147" t="str">
        <f t="shared" si="8"/>
        <v xml:space="preserve"> </v>
      </c>
      <c r="BF33" s="147" t="str">
        <f t="shared" si="9"/>
        <v xml:space="preserve"> </v>
      </c>
      <c r="BG33" s="147" t="str">
        <f t="shared" si="10"/>
        <v xml:space="preserve"> </v>
      </c>
      <c r="BH33" s="147" t="str">
        <f t="shared" si="11"/>
        <v xml:space="preserve"> </v>
      </c>
      <c r="BI33" s="147" t="str">
        <f t="shared" si="12"/>
        <v xml:space="preserve"> </v>
      </c>
      <c r="BJ33" s="147" t="str">
        <f t="shared" si="13"/>
        <v xml:space="preserve"> </v>
      </c>
      <c r="BK33" s="147" t="str">
        <f t="shared" si="14"/>
        <v xml:space="preserve"> </v>
      </c>
      <c r="BL33" s="147" t="str">
        <f t="shared" si="15"/>
        <v xml:space="preserve"> </v>
      </c>
      <c r="BM33" s="147" t="str">
        <f t="shared" si="16"/>
        <v xml:space="preserve"> </v>
      </c>
      <c r="BN33" s="147" t="str">
        <f t="shared" si="17"/>
        <v xml:space="preserve"> </v>
      </c>
      <c r="BO33" s="147" t="str">
        <f t="shared" si="18"/>
        <v xml:space="preserve"> </v>
      </c>
      <c r="BP33" s="147" t="str">
        <f t="shared" si="19"/>
        <v xml:space="preserve"> </v>
      </c>
      <c r="BQ33" s="148" t="str">
        <f t="shared" si="20"/>
        <v xml:space="preserve"> </v>
      </c>
      <c r="BR33" s="149">
        <f>IF(AW33="X",B33/Classement!$B$63,IF(Inventaire!AX33="X",Inventaire!B33/Classement!$B$64,IF(Inventaire!AY33="X",Inventaire!B33/Classement!$B$65,0)))</f>
        <v>0</v>
      </c>
      <c r="BS33" s="149">
        <f>IF(AW33="X",B33/Classement!$C$63,IF(Inventaire!AX33="X",Inventaire!B33/Classement!$C$64,IF(Inventaire!AY33="X",Inventaire!B33/Classement!$C$65,0)))</f>
        <v>0</v>
      </c>
      <c r="BT33" s="149">
        <f>IF(AZ33="X",B33/Classement!$B$67,IF(Inventaire!BB33="X",Inventaire!B33/Classement!$B$69,IF(Inventaire!BF33="X",Inventaire!B33/Classement!$B$73,IF(Inventaire!BI33="X",Inventaire!B33/Classement!$B$76,IF(Inventaire!BA33="X",Inventaire!B33/Classement!$B$68,IF(Inventaire!BE33="X",Inventaire!B33/Classement!$B$72,IF(Inventaire!BG33="X",Inventaire!B33/Classement!$B$74,IF(Inventaire!BJ33="X",Inventaire!B33/Classement!$B$77,IF(Inventaire!BK33="X",Inventaire!B33/Classement!$B$78,IF(Inventaire!BL33="X",Inventaire!B33/Classement!$B$79,IF(Inventaire!BC33="X",Inventaire!B33/Classement!$B$70,IF(Inventaire!BD33="X",Inventaire!B33/Classement!$B$71,IF(Inventaire!BH33="X",Inventaire!B33/Classement!$B$75,0)))))))))))))</f>
        <v>0</v>
      </c>
      <c r="BU33" s="149">
        <f>IF(AZ33="X",B33/Classement!$C$67,IF(Inventaire!BB33="X",Inventaire!B33/Classement!$C$69,IF(Inventaire!BF33="X",Inventaire!B33/Classement!$C$73,IF(Inventaire!BI33="X",Inventaire!B33/Classement!$C$76,IF(Inventaire!BA33="X",Inventaire!B33/Classement!$C$68,IF(Inventaire!BE33="X",Inventaire!B33/Classement!$C$72,IF(Inventaire!BG33="X",Inventaire!B33/Classement!$C$74,IF(Inventaire!BJ33="X",Inventaire!B33/Classement!$C$77,IF(Inventaire!BK33="X",Inventaire!B33/Classement!$C$78,IF(Inventaire!BL33="X",Inventaire!B33/Classement!$C$79,IF(Inventaire!BC33="X",Inventaire!B33/Classement!$C$70,IF(Inventaire!BD33="X",Inventaire!B33/Classement!$C$71,IF(Inventaire!BH33="X",Inventaire!B33/Classement!$C$75,0)))))))))))))</f>
        <v>0</v>
      </c>
      <c r="BV33" s="149">
        <f>IF(BM33="X",B33/Classement!$B$81,IF(BN33="X",B33/Classement!$B$82,0))</f>
        <v>0</v>
      </c>
      <c r="BW33" s="149">
        <f>IF(BM33="X",B33/Classement!$C$81,IF(BN33="X",B33/Classement!$C$82,0))</f>
        <v>0</v>
      </c>
    </row>
    <row r="34" spans="1:75" ht="13.5" thickBot="1" x14ac:dyDescent="0.25">
      <c r="A34" s="202"/>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147" t="str">
        <f t="shared" si="2"/>
        <v xml:space="preserve"> </v>
      </c>
      <c r="AX34" s="147" t="str">
        <f t="shared" si="3"/>
        <v xml:space="preserve"> </v>
      </c>
      <c r="AY34" s="147" t="str">
        <f t="shared" si="4"/>
        <v xml:space="preserve"> </v>
      </c>
      <c r="AZ34" s="147" t="str">
        <f t="shared" si="5"/>
        <v xml:space="preserve"> </v>
      </c>
      <c r="BA34" s="147" t="str">
        <f t="shared" si="0"/>
        <v xml:space="preserve"> </v>
      </c>
      <c r="BB34" s="147" t="str">
        <f t="shared" si="1"/>
        <v xml:space="preserve"> </v>
      </c>
      <c r="BC34" s="147" t="str">
        <f t="shared" si="6"/>
        <v xml:space="preserve"> </v>
      </c>
      <c r="BD34" s="147" t="str">
        <f t="shared" si="7"/>
        <v xml:space="preserve"> </v>
      </c>
      <c r="BE34" s="147" t="str">
        <f t="shared" si="8"/>
        <v xml:space="preserve"> </v>
      </c>
      <c r="BF34" s="147" t="str">
        <f t="shared" si="9"/>
        <v xml:space="preserve"> </v>
      </c>
      <c r="BG34" s="147" t="str">
        <f t="shared" si="10"/>
        <v xml:space="preserve"> </v>
      </c>
      <c r="BH34" s="147" t="str">
        <f t="shared" si="11"/>
        <v xml:space="preserve"> </v>
      </c>
      <c r="BI34" s="147" t="str">
        <f t="shared" si="12"/>
        <v xml:space="preserve"> </v>
      </c>
      <c r="BJ34" s="147" t="str">
        <f t="shared" si="13"/>
        <v xml:space="preserve"> </v>
      </c>
      <c r="BK34" s="147" t="str">
        <f t="shared" si="14"/>
        <v xml:space="preserve"> </v>
      </c>
      <c r="BL34" s="147" t="str">
        <f t="shared" si="15"/>
        <v xml:space="preserve"> </v>
      </c>
      <c r="BM34" s="147" t="str">
        <f t="shared" si="16"/>
        <v xml:space="preserve"> </v>
      </c>
      <c r="BN34" s="147" t="str">
        <f t="shared" si="17"/>
        <v xml:space="preserve"> </v>
      </c>
      <c r="BO34" s="147" t="str">
        <f t="shared" si="18"/>
        <v xml:space="preserve"> </v>
      </c>
      <c r="BP34" s="147" t="str">
        <f t="shared" si="19"/>
        <v xml:space="preserve"> </v>
      </c>
      <c r="BQ34" s="148" t="str">
        <f t="shared" si="20"/>
        <v xml:space="preserve"> </v>
      </c>
      <c r="BR34" s="149">
        <f>IF(AW34="X",B34/Classement!$B$63,IF(Inventaire!AX34="X",Inventaire!B34/Classement!$B$64,IF(Inventaire!AY34="X",Inventaire!B34/Classement!$B$65,0)))</f>
        <v>0</v>
      </c>
      <c r="BS34" s="149">
        <f>IF(AW34="X",B34/Classement!$C$63,IF(Inventaire!AX34="X",Inventaire!B34/Classement!$C$64,IF(Inventaire!AY34="X",Inventaire!B34/Classement!$C$65,0)))</f>
        <v>0</v>
      </c>
      <c r="BT34" s="149">
        <f>IF(AZ34="X",B34/Classement!$B$67,IF(Inventaire!BB34="X",Inventaire!B34/Classement!$B$69,IF(Inventaire!BF34="X",Inventaire!B34/Classement!$B$73,IF(Inventaire!BI34="X",Inventaire!B34/Classement!$B$76,IF(Inventaire!BA34="X",Inventaire!B34/Classement!$B$68,IF(Inventaire!BE34="X",Inventaire!B34/Classement!$B$72,IF(Inventaire!BG34="X",Inventaire!B34/Classement!$B$74,IF(Inventaire!BJ34="X",Inventaire!B34/Classement!$B$77,IF(Inventaire!BK34="X",Inventaire!B34/Classement!$B$78,IF(Inventaire!BL34="X",Inventaire!B34/Classement!$B$79,IF(Inventaire!BC34="X",Inventaire!B34/Classement!$B$70,IF(Inventaire!BD34="X",Inventaire!B34/Classement!$B$71,IF(Inventaire!BH34="X",Inventaire!B34/Classement!$B$75,0)))))))))))))</f>
        <v>0</v>
      </c>
      <c r="BU34" s="149">
        <f>IF(AZ34="X",B34/Classement!$C$67,IF(Inventaire!BB34="X",Inventaire!B34/Classement!$C$69,IF(Inventaire!BF34="X",Inventaire!B34/Classement!$C$73,IF(Inventaire!BI34="X",Inventaire!B34/Classement!$C$76,IF(Inventaire!BA34="X",Inventaire!B34/Classement!$C$68,IF(Inventaire!BE34="X",Inventaire!B34/Classement!$C$72,IF(Inventaire!BG34="X",Inventaire!B34/Classement!$C$74,IF(Inventaire!BJ34="X",Inventaire!B34/Classement!$C$77,IF(Inventaire!BK34="X",Inventaire!B34/Classement!$C$78,IF(Inventaire!BL34="X",Inventaire!B34/Classement!$C$79,IF(Inventaire!BC34="X",Inventaire!B34/Classement!$C$70,IF(Inventaire!BD34="X",Inventaire!B34/Classement!$C$71,IF(Inventaire!BH34="X",Inventaire!B34/Classement!$C$75,0)))))))))))))</f>
        <v>0</v>
      </c>
      <c r="BV34" s="149">
        <f>IF(BM34="X",B34/Classement!$B$81,IF(BN34="X",B34/Classement!$B$82,0))</f>
        <v>0</v>
      </c>
      <c r="BW34" s="149">
        <f>IF(BM34="X",B34/Classement!$C$81,IF(BN34="X",B34/Classement!$C$82,0))</f>
        <v>0</v>
      </c>
    </row>
    <row r="35" spans="1:75" ht="13.5" thickBot="1" x14ac:dyDescent="0.25">
      <c r="A35" s="202"/>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147" t="str">
        <f t="shared" si="2"/>
        <v xml:space="preserve"> </v>
      </c>
      <c r="AX35" s="147" t="str">
        <f t="shared" si="3"/>
        <v xml:space="preserve"> </v>
      </c>
      <c r="AY35" s="147" t="str">
        <f t="shared" si="4"/>
        <v xml:space="preserve"> </v>
      </c>
      <c r="AZ35" s="147" t="str">
        <f t="shared" si="5"/>
        <v xml:space="preserve"> </v>
      </c>
      <c r="BA35" s="147" t="str">
        <f t="shared" si="0"/>
        <v xml:space="preserve"> </v>
      </c>
      <c r="BB35" s="147" t="str">
        <f t="shared" si="1"/>
        <v xml:space="preserve"> </v>
      </c>
      <c r="BC35" s="147" t="str">
        <f t="shared" si="6"/>
        <v xml:space="preserve"> </v>
      </c>
      <c r="BD35" s="147" t="str">
        <f t="shared" si="7"/>
        <v xml:space="preserve"> </v>
      </c>
      <c r="BE35" s="147" t="str">
        <f t="shared" si="8"/>
        <v xml:space="preserve"> </v>
      </c>
      <c r="BF35" s="147" t="str">
        <f t="shared" si="9"/>
        <v xml:space="preserve"> </v>
      </c>
      <c r="BG35" s="147" t="str">
        <f t="shared" si="10"/>
        <v xml:space="preserve"> </v>
      </c>
      <c r="BH35" s="147" t="str">
        <f t="shared" si="11"/>
        <v xml:space="preserve"> </v>
      </c>
      <c r="BI35" s="147" t="str">
        <f t="shared" si="12"/>
        <v xml:space="preserve"> </v>
      </c>
      <c r="BJ35" s="147" t="str">
        <f t="shared" si="13"/>
        <v xml:space="preserve"> </v>
      </c>
      <c r="BK35" s="147" t="str">
        <f t="shared" si="14"/>
        <v xml:space="preserve"> </v>
      </c>
      <c r="BL35" s="147" t="str">
        <f t="shared" si="15"/>
        <v xml:space="preserve"> </v>
      </c>
      <c r="BM35" s="147" t="str">
        <f t="shared" si="16"/>
        <v xml:space="preserve"> </v>
      </c>
      <c r="BN35" s="147" t="str">
        <f t="shared" si="17"/>
        <v xml:space="preserve"> </v>
      </c>
      <c r="BO35" s="147" t="str">
        <f t="shared" si="18"/>
        <v xml:space="preserve"> </v>
      </c>
      <c r="BP35" s="147" t="str">
        <f t="shared" si="19"/>
        <v xml:space="preserve"> </v>
      </c>
      <c r="BQ35" s="148" t="str">
        <f t="shared" si="20"/>
        <v xml:space="preserve"> </v>
      </c>
      <c r="BR35" s="149">
        <f>IF(AW35="X",B35/Classement!$B$63,IF(Inventaire!AX35="X",Inventaire!B35/Classement!$B$64,IF(Inventaire!AY35="X",Inventaire!B35/Classement!$B$65,0)))</f>
        <v>0</v>
      </c>
      <c r="BS35" s="149">
        <f>IF(AW35="X",B35/Classement!$C$63,IF(Inventaire!AX35="X",Inventaire!B35/Classement!$C$64,IF(Inventaire!AY35="X",Inventaire!B35/Classement!$C$65,0)))</f>
        <v>0</v>
      </c>
      <c r="BT35" s="149">
        <f>IF(AZ35="X",B35/Classement!$B$67,IF(Inventaire!BB35="X",Inventaire!B35/Classement!$B$69,IF(Inventaire!BF35="X",Inventaire!B35/Classement!$B$73,IF(Inventaire!BI35="X",Inventaire!B35/Classement!$B$76,IF(Inventaire!BA35="X",Inventaire!B35/Classement!$B$68,IF(Inventaire!BE35="X",Inventaire!B35/Classement!$B$72,IF(Inventaire!BG35="X",Inventaire!B35/Classement!$B$74,IF(Inventaire!BJ35="X",Inventaire!B35/Classement!$B$77,IF(Inventaire!BK35="X",Inventaire!B35/Classement!$B$78,IF(Inventaire!BL35="X",Inventaire!B35/Classement!$B$79,IF(Inventaire!BC35="X",Inventaire!B35/Classement!$B$70,IF(Inventaire!BD35="X",Inventaire!B35/Classement!$B$71,IF(Inventaire!BH35="X",Inventaire!B35/Classement!$B$75,0)))))))))))))</f>
        <v>0</v>
      </c>
      <c r="BU35" s="149">
        <f>IF(AZ35="X",B35/Classement!$C$67,IF(Inventaire!BB35="X",Inventaire!B35/Classement!$C$69,IF(Inventaire!BF35="X",Inventaire!B35/Classement!$C$73,IF(Inventaire!BI35="X",Inventaire!B35/Classement!$C$76,IF(Inventaire!BA35="X",Inventaire!B35/Classement!$C$68,IF(Inventaire!BE35="X",Inventaire!B35/Classement!$C$72,IF(Inventaire!BG35="X",Inventaire!B35/Classement!$C$74,IF(Inventaire!BJ35="X",Inventaire!B35/Classement!$C$77,IF(Inventaire!BK35="X",Inventaire!B35/Classement!$C$78,IF(Inventaire!BL35="X",Inventaire!B35/Classement!$C$79,IF(Inventaire!BC35="X",Inventaire!B35/Classement!$C$70,IF(Inventaire!BD35="X",Inventaire!B35/Classement!$C$71,IF(Inventaire!BH35="X",Inventaire!B35/Classement!$C$75,0)))))))))))))</f>
        <v>0</v>
      </c>
      <c r="BV35" s="149">
        <f>IF(BM35="X",B35/Classement!$B$81,IF(BN35="X",B35/Classement!$B$82,0))</f>
        <v>0</v>
      </c>
      <c r="BW35" s="149">
        <f>IF(BM35="X",B35/Classement!$C$81,IF(BN35="X",B35/Classement!$C$82,0))</f>
        <v>0</v>
      </c>
    </row>
    <row r="36" spans="1:75" ht="13.5" thickBot="1" x14ac:dyDescent="0.25">
      <c r="A36" s="202"/>
      <c r="B36" s="203"/>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147" t="str">
        <f t="shared" si="2"/>
        <v xml:space="preserve"> </v>
      </c>
      <c r="AX36" s="147" t="str">
        <f t="shared" si="3"/>
        <v xml:space="preserve"> </v>
      </c>
      <c r="AY36" s="147" t="str">
        <f t="shared" si="4"/>
        <v xml:space="preserve"> </v>
      </c>
      <c r="AZ36" s="147" t="str">
        <f t="shared" si="5"/>
        <v xml:space="preserve"> </v>
      </c>
      <c r="BA36" s="147" t="str">
        <f t="shared" si="0"/>
        <v xml:space="preserve"> </v>
      </c>
      <c r="BB36" s="147" t="str">
        <f t="shared" si="1"/>
        <v xml:space="preserve"> </v>
      </c>
      <c r="BC36" s="147" t="str">
        <f t="shared" si="6"/>
        <v xml:space="preserve"> </v>
      </c>
      <c r="BD36" s="147" t="str">
        <f t="shared" si="7"/>
        <v xml:space="preserve"> </v>
      </c>
      <c r="BE36" s="147" t="str">
        <f t="shared" si="8"/>
        <v xml:space="preserve"> </v>
      </c>
      <c r="BF36" s="147" t="str">
        <f t="shared" si="9"/>
        <v xml:space="preserve"> </v>
      </c>
      <c r="BG36" s="147" t="str">
        <f t="shared" si="10"/>
        <v xml:space="preserve"> </v>
      </c>
      <c r="BH36" s="147" t="str">
        <f t="shared" si="11"/>
        <v xml:space="preserve"> </v>
      </c>
      <c r="BI36" s="147" t="str">
        <f t="shared" si="12"/>
        <v xml:space="preserve"> </v>
      </c>
      <c r="BJ36" s="147" t="str">
        <f t="shared" si="13"/>
        <v xml:space="preserve"> </v>
      </c>
      <c r="BK36" s="147" t="str">
        <f t="shared" si="14"/>
        <v xml:space="preserve"> </v>
      </c>
      <c r="BL36" s="147" t="str">
        <f t="shared" si="15"/>
        <v xml:space="preserve"> </v>
      </c>
      <c r="BM36" s="147" t="str">
        <f t="shared" si="16"/>
        <v xml:space="preserve"> </v>
      </c>
      <c r="BN36" s="147" t="str">
        <f t="shared" si="17"/>
        <v xml:space="preserve"> </v>
      </c>
      <c r="BO36" s="147" t="str">
        <f t="shared" si="18"/>
        <v xml:space="preserve"> </v>
      </c>
      <c r="BP36" s="147" t="str">
        <f t="shared" si="19"/>
        <v xml:space="preserve"> </v>
      </c>
      <c r="BQ36" s="148" t="str">
        <f t="shared" si="20"/>
        <v xml:space="preserve"> </v>
      </c>
      <c r="BR36" s="149">
        <f>IF(AW36="X",B36/Classement!$B$63,IF(Inventaire!AX36="X",Inventaire!B36/Classement!$B$64,IF(Inventaire!AY36="X",Inventaire!B36/Classement!$B$65,0)))</f>
        <v>0</v>
      </c>
      <c r="BS36" s="149">
        <f>IF(AW36="X",B36/Classement!$C$63,IF(Inventaire!AX36="X",Inventaire!B36/Classement!$C$64,IF(Inventaire!AY36="X",Inventaire!B36/Classement!$C$65,0)))</f>
        <v>0</v>
      </c>
      <c r="BT36" s="149">
        <f>IF(AZ36="X",B36/Classement!$B$67,IF(Inventaire!BB36="X",Inventaire!B36/Classement!$B$69,IF(Inventaire!BF36="X",Inventaire!B36/Classement!$B$73,IF(Inventaire!BI36="X",Inventaire!B36/Classement!$B$76,IF(Inventaire!BA36="X",Inventaire!B36/Classement!$B$68,IF(Inventaire!BE36="X",Inventaire!B36/Classement!$B$72,IF(Inventaire!BG36="X",Inventaire!B36/Classement!$B$74,IF(Inventaire!BJ36="X",Inventaire!B36/Classement!$B$77,IF(Inventaire!BK36="X",Inventaire!B36/Classement!$B$78,IF(Inventaire!BL36="X",Inventaire!B36/Classement!$B$79,IF(Inventaire!BC36="X",Inventaire!B36/Classement!$B$70,IF(Inventaire!BD36="X",Inventaire!B36/Classement!$B$71,IF(Inventaire!BH36="X",Inventaire!B36/Classement!$B$75,0)))))))))))))</f>
        <v>0</v>
      </c>
      <c r="BU36" s="149">
        <f>IF(AZ36="X",B36/Classement!$C$67,IF(Inventaire!BB36="X",Inventaire!B36/Classement!$C$69,IF(Inventaire!BF36="X",Inventaire!B36/Classement!$C$73,IF(Inventaire!BI36="X",Inventaire!B36/Classement!$C$76,IF(Inventaire!BA36="X",Inventaire!B36/Classement!$C$68,IF(Inventaire!BE36="X",Inventaire!B36/Classement!$C$72,IF(Inventaire!BG36="X",Inventaire!B36/Classement!$C$74,IF(Inventaire!BJ36="X",Inventaire!B36/Classement!$C$77,IF(Inventaire!BK36="X",Inventaire!B36/Classement!$C$78,IF(Inventaire!BL36="X",Inventaire!B36/Classement!$C$79,IF(Inventaire!BC36="X",Inventaire!B36/Classement!$C$70,IF(Inventaire!BD36="X",Inventaire!B36/Classement!$C$71,IF(Inventaire!BH36="X",Inventaire!B36/Classement!$C$75,0)))))))))))))</f>
        <v>0</v>
      </c>
      <c r="BV36" s="149">
        <f>IF(BM36="X",B36/Classement!$B$81,IF(BN36="X",B36/Classement!$B$82,0))</f>
        <v>0</v>
      </c>
      <c r="BW36" s="149">
        <f>IF(BM36="X",B36/Classement!$C$81,IF(BN36="X",B36/Classement!$C$82,0))</f>
        <v>0</v>
      </c>
    </row>
    <row r="37" spans="1:75" ht="13.5" thickBot="1" x14ac:dyDescent="0.25">
      <c r="A37" s="202"/>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147" t="str">
        <f t="shared" si="2"/>
        <v xml:space="preserve"> </v>
      </c>
      <c r="AX37" s="147" t="str">
        <f t="shared" si="3"/>
        <v xml:space="preserve"> </v>
      </c>
      <c r="AY37" s="147" t="str">
        <f t="shared" si="4"/>
        <v xml:space="preserve"> </v>
      </c>
      <c r="AZ37" s="147" t="str">
        <f t="shared" si="5"/>
        <v xml:space="preserve"> </v>
      </c>
      <c r="BA37" s="147" t="str">
        <f t="shared" si="0"/>
        <v xml:space="preserve"> </v>
      </c>
      <c r="BB37" s="147" t="str">
        <f t="shared" si="1"/>
        <v xml:space="preserve"> </v>
      </c>
      <c r="BC37" s="147" t="str">
        <f t="shared" si="6"/>
        <v xml:space="preserve"> </v>
      </c>
      <c r="BD37" s="147" t="str">
        <f t="shared" si="7"/>
        <v xml:space="preserve"> </v>
      </c>
      <c r="BE37" s="147" t="str">
        <f t="shared" si="8"/>
        <v xml:space="preserve"> </v>
      </c>
      <c r="BF37" s="147" t="str">
        <f t="shared" si="9"/>
        <v xml:space="preserve"> </v>
      </c>
      <c r="BG37" s="147" t="str">
        <f t="shared" si="10"/>
        <v xml:space="preserve"> </v>
      </c>
      <c r="BH37" s="147" t="str">
        <f t="shared" si="11"/>
        <v xml:space="preserve"> </v>
      </c>
      <c r="BI37" s="147" t="str">
        <f t="shared" si="12"/>
        <v xml:space="preserve"> </v>
      </c>
      <c r="BJ37" s="147" t="str">
        <f t="shared" si="13"/>
        <v xml:space="preserve"> </v>
      </c>
      <c r="BK37" s="147" t="str">
        <f t="shared" si="14"/>
        <v xml:space="preserve"> </v>
      </c>
      <c r="BL37" s="147" t="str">
        <f t="shared" si="15"/>
        <v xml:space="preserve"> </v>
      </c>
      <c r="BM37" s="147" t="str">
        <f t="shared" si="16"/>
        <v xml:space="preserve"> </v>
      </c>
      <c r="BN37" s="147" t="str">
        <f t="shared" si="17"/>
        <v xml:space="preserve"> </v>
      </c>
      <c r="BO37" s="147" t="str">
        <f t="shared" si="18"/>
        <v xml:space="preserve"> </v>
      </c>
      <c r="BP37" s="147" t="str">
        <f t="shared" si="19"/>
        <v xml:space="preserve"> </v>
      </c>
      <c r="BQ37" s="148" t="str">
        <f t="shared" si="20"/>
        <v xml:space="preserve"> </v>
      </c>
      <c r="BR37" s="149">
        <f>IF(AW37="X",B37/Classement!$B$63,IF(Inventaire!AX37="X",Inventaire!B37/Classement!$B$64,IF(Inventaire!AY37="X",Inventaire!B37/Classement!$B$65,0)))</f>
        <v>0</v>
      </c>
      <c r="BS37" s="149">
        <f>IF(AW37="X",B37/Classement!$C$63,IF(Inventaire!AX37="X",Inventaire!B37/Classement!$C$64,IF(Inventaire!AY37="X",Inventaire!B37/Classement!$C$65,0)))</f>
        <v>0</v>
      </c>
      <c r="BT37" s="149">
        <f>IF(AZ37="X",B37/Classement!$B$67,IF(Inventaire!BB37="X",Inventaire!B37/Classement!$B$69,IF(Inventaire!BF37="X",Inventaire!B37/Classement!$B$73,IF(Inventaire!BI37="X",Inventaire!B37/Classement!$B$76,IF(Inventaire!BA37="X",Inventaire!B37/Classement!$B$68,IF(Inventaire!BE37="X",Inventaire!B37/Classement!$B$72,IF(Inventaire!BG37="X",Inventaire!B37/Classement!$B$74,IF(Inventaire!BJ37="X",Inventaire!B37/Classement!$B$77,IF(Inventaire!BK37="X",Inventaire!B37/Classement!$B$78,IF(Inventaire!BL37="X",Inventaire!B37/Classement!$B$79,IF(Inventaire!BC37="X",Inventaire!B37/Classement!$B$70,IF(Inventaire!BD37="X",Inventaire!B37/Classement!$B$71,IF(Inventaire!BH37="X",Inventaire!B37/Classement!$B$75,0)))))))))))))</f>
        <v>0</v>
      </c>
      <c r="BU37" s="149">
        <f>IF(AZ37="X",B37/Classement!$C$67,IF(Inventaire!BB37="X",Inventaire!B37/Classement!$C$69,IF(Inventaire!BF37="X",Inventaire!B37/Classement!$C$73,IF(Inventaire!BI37="X",Inventaire!B37/Classement!$C$76,IF(Inventaire!BA37="X",Inventaire!B37/Classement!$C$68,IF(Inventaire!BE37="X",Inventaire!B37/Classement!$C$72,IF(Inventaire!BG37="X",Inventaire!B37/Classement!$C$74,IF(Inventaire!BJ37="X",Inventaire!B37/Classement!$C$77,IF(Inventaire!BK37="X",Inventaire!B37/Classement!$C$78,IF(Inventaire!BL37="X",Inventaire!B37/Classement!$C$79,IF(Inventaire!BC37="X",Inventaire!B37/Classement!$C$70,IF(Inventaire!BD37="X",Inventaire!B37/Classement!$C$71,IF(Inventaire!BH37="X",Inventaire!B37/Classement!$C$75,0)))))))))))))</f>
        <v>0</v>
      </c>
      <c r="BV37" s="149">
        <f>IF(BM37="X",B37/Classement!$B$81,IF(BN37="X",B37/Classement!$B$82,0))</f>
        <v>0</v>
      </c>
      <c r="BW37" s="149">
        <f>IF(BM37="X",B37/Classement!$C$81,IF(BN37="X",B37/Classement!$C$82,0))</f>
        <v>0</v>
      </c>
    </row>
    <row r="38" spans="1:75" ht="13.5" thickBot="1" x14ac:dyDescent="0.25">
      <c r="A38" s="202"/>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147" t="str">
        <f t="shared" si="2"/>
        <v xml:space="preserve"> </v>
      </c>
      <c r="AX38" s="147" t="str">
        <f t="shared" si="3"/>
        <v xml:space="preserve"> </v>
      </c>
      <c r="AY38" s="147" t="str">
        <f t="shared" si="4"/>
        <v xml:space="preserve"> </v>
      </c>
      <c r="AZ38" s="147" t="str">
        <f t="shared" si="5"/>
        <v xml:space="preserve"> </v>
      </c>
      <c r="BA38" s="147" t="str">
        <f t="shared" si="0"/>
        <v xml:space="preserve"> </v>
      </c>
      <c r="BB38" s="147" t="str">
        <f t="shared" si="1"/>
        <v xml:space="preserve"> </v>
      </c>
      <c r="BC38" s="147" t="str">
        <f t="shared" si="6"/>
        <v xml:space="preserve"> </v>
      </c>
      <c r="BD38" s="147" t="str">
        <f t="shared" si="7"/>
        <v xml:space="preserve"> </v>
      </c>
      <c r="BE38" s="147" t="str">
        <f t="shared" si="8"/>
        <v xml:space="preserve"> </v>
      </c>
      <c r="BF38" s="147" t="str">
        <f t="shared" si="9"/>
        <v xml:space="preserve"> </v>
      </c>
      <c r="BG38" s="147" t="str">
        <f t="shared" si="10"/>
        <v xml:space="preserve"> </v>
      </c>
      <c r="BH38" s="147" t="str">
        <f t="shared" si="11"/>
        <v xml:space="preserve"> </v>
      </c>
      <c r="BI38" s="147" t="str">
        <f t="shared" si="12"/>
        <v xml:space="preserve"> </v>
      </c>
      <c r="BJ38" s="147" t="str">
        <f t="shared" si="13"/>
        <v xml:space="preserve"> </v>
      </c>
      <c r="BK38" s="147" t="str">
        <f t="shared" si="14"/>
        <v xml:space="preserve"> </v>
      </c>
      <c r="BL38" s="147" t="str">
        <f t="shared" si="15"/>
        <v xml:space="preserve"> </v>
      </c>
      <c r="BM38" s="147" t="str">
        <f t="shared" si="16"/>
        <v xml:space="preserve"> </v>
      </c>
      <c r="BN38" s="147" t="str">
        <f t="shared" si="17"/>
        <v xml:space="preserve"> </v>
      </c>
      <c r="BO38" s="147" t="str">
        <f t="shared" si="18"/>
        <v xml:space="preserve"> </v>
      </c>
      <c r="BP38" s="147" t="str">
        <f t="shared" si="19"/>
        <v xml:space="preserve"> </v>
      </c>
      <c r="BQ38" s="148" t="str">
        <f t="shared" si="20"/>
        <v xml:space="preserve"> </v>
      </c>
      <c r="BR38" s="149">
        <f>IF(AW38="X",B38/Classement!$B$63,IF(Inventaire!AX38="X",Inventaire!B38/Classement!$B$64,IF(Inventaire!AY38="X",Inventaire!B38/Classement!$B$65,0)))</f>
        <v>0</v>
      </c>
      <c r="BS38" s="149">
        <f>IF(AW38="X",B38/Classement!$C$63,IF(Inventaire!AX38="X",Inventaire!B38/Classement!$C$64,IF(Inventaire!AY38="X",Inventaire!B38/Classement!$C$65,0)))</f>
        <v>0</v>
      </c>
      <c r="BT38" s="149">
        <f>IF(AZ38="X",B38/Classement!$B$67,IF(Inventaire!BB38="X",Inventaire!B38/Classement!$B$69,IF(Inventaire!BF38="X",Inventaire!B38/Classement!$B$73,IF(Inventaire!BI38="X",Inventaire!B38/Classement!$B$76,IF(Inventaire!BA38="X",Inventaire!B38/Classement!$B$68,IF(Inventaire!BE38="X",Inventaire!B38/Classement!$B$72,IF(Inventaire!BG38="X",Inventaire!B38/Classement!$B$74,IF(Inventaire!BJ38="X",Inventaire!B38/Classement!$B$77,IF(Inventaire!BK38="X",Inventaire!B38/Classement!$B$78,IF(Inventaire!BL38="X",Inventaire!B38/Classement!$B$79,IF(Inventaire!BC38="X",Inventaire!B38/Classement!$B$70,IF(Inventaire!BD38="X",Inventaire!B38/Classement!$B$71,IF(Inventaire!BH38="X",Inventaire!B38/Classement!$B$75,0)))))))))))))</f>
        <v>0</v>
      </c>
      <c r="BU38" s="149">
        <f>IF(AZ38="X",B38/Classement!$C$67,IF(Inventaire!BB38="X",Inventaire!B38/Classement!$C$69,IF(Inventaire!BF38="X",Inventaire!B38/Classement!$C$73,IF(Inventaire!BI38="X",Inventaire!B38/Classement!$C$76,IF(Inventaire!BA38="X",Inventaire!B38/Classement!$C$68,IF(Inventaire!BE38="X",Inventaire!B38/Classement!$C$72,IF(Inventaire!BG38="X",Inventaire!B38/Classement!$C$74,IF(Inventaire!BJ38="X",Inventaire!B38/Classement!$C$77,IF(Inventaire!BK38="X",Inventaire!B38/Classement!$C$78,IF(Inventaire!BL38="X",Inventaire!B38/Classement!$C$79,IF(Inventaire!BC38="X",Inventaire!B38/Classement!$C$70,IF(Inventaire!BD38="X",Inventaire!B38/Classement!$C$71,IF(Inventaire!BH38="X",Inventaire!B38/Classement!$C$75,0)))))))))))))</f>
        <v>0</v>
      </c>
      <c r="BV38" s="149">
        <f>IF(BM38="X",B38/Classement!$B$81,IF(BN38="X",B38/Classement!$B$82,0))</f>
        <v>0</v>
      </c>
      <c r="BW38" s="149">
        <f>IF(BM38="X",B38/Classement!$C$81,IF(BN38="X",B38/Classement!$C$82,0))</f>
        <v>0</v>
      </c>
    </row>
    <row r="39" spans="1:75" ht="13.5" thickBot="1" x14ac:dyDescent="0.25">
      <c r="A39" s="202"/>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147" t="str">
        <f t="shared" si="2"/>
        <v xml:space="preserve"> </v>
      </c>
      <c r="AX39" s="147" t="str">
        <f t="shared" si="3"/>
        <v xml:space="preserve"> </v>
      </c>
      <c r="AY39" s="147" t="str">
        <f t="shared" si="4"/>
        <v xml:space="preserve"> </v>
      </c>
      <c r="AZ39" s="147" t="str">
        <f t="shared" si="5"/>
        <v xml:space="preserve"> </v>
      </c>
      <c r="BA39" s="147" t="str">
        <f t="shared" si="0"/>
        <v xml:space="preserve"> </v>
      </c>
      <c r="BB39" s="147" t="str">
        <f t="shared" si="1"/>
        <v xml:space="preserve"> </v>
      </c>
      <c r="BC39" s="147" t="str">
        <f t="shared" si="6"/>
        <v xml:space="preserve"> </v>
      </c>
      <c r="BD39" s="147" t="str">
        <f t="shared" si="7"/>
        <v xml:space="preserve"> </v>
      </c>
      <c r="BE39" s="147" t="str">
        <f t="shared" si="8"/>
        <v xml:space="preserve"> </v>
      </c>
      <c r="BF39" s="147" t="str">
        <f t="shared" si="9"/>
        <v xml:space="preserve"> </v>
      </c>
      <c r="BG39" s="147" t="str">
        <f t="shared" si="10"/>
        <v xml:space="preserve"> </v>
      </c>
      <c r="BH39" s="147" t="str">
        <f t="shared" si="11"/>
        <v xml:space="preserve"> </v>
      </c>
      <c r="BI39" s="147" t="str">
        <f t="shared" si="12"/>
        <v xml:space="preserve"> </v>
      </c>
      <c r="BJ39" s="147" t="str">
        <f t="shared" si="13"/>
        <v xml:space="preserve"> </v>
      </c>
      <c r="BK39" s="147" t="str">
        <f t="shared" si="14"/>
        <v xml:space="preserve"> </v>
      </c>
      <c r="BL39" s="147" t="str">
        <f t="shared" si="15"/>
        <v xml:space="preserve"> </v>
      </c>
      <c r="BM39" s="147" t="str">
        <f t="shared" si="16"/>
        <v xml:space="preserve"> </v>
      </c>
      <c r="BN39" s="147" t="str">
        <f t="shared" si="17"/>
        <v xml:space="preserve"> </v>
      </c>
      <c r="BO39" s="147" t="str">
        <f t="shared" si="18"/>
        <v xml:space="preserve"> </v>
      </c>
      <c r="BP39" s="147" t="str">
        <f t="shared" si="19"/>
        <v xml:space="preserve"> </v>
      </c>
      <c r="BQ39" s="148" t="str">
        <f t="shared" si="20"/>
        <v xml:space="preserve"> </v>
      </c>
      <c r="BR39" s="149">
        <f>IF(AW39="X",B39/Classement!$B$63,IF(Inventaire!AX39="X",Inventaire!B39/Classement!$B$64,IF(Inventaire!AY39="X",Inventaire!B39/Classement!$B$65,0)))</f>
        <v>0</v>
      </c>
      <c r="BS39" s="149">
        <f>IF(AW39="X",B39/Classement!$C$63,IF(Inventaire!AX39="X",Inventaire!B39/Classement!$C$64,IF(Inventaire!AY39="X",Inventaire!B39/Classement!$C$65,0)))</f>
        <v>0</v>
      </c>
      <c r="BT39" s="149">
        <f>IF(AZ39="X",B39/Classement!$B$67,IF(Inventaire!BB39="X",Inventaire!B39/Classement!$B$69,IF(Inventaire!BF39="X",Inventaire!B39/Classement!$B$73,IF(Inventaire!BI39="X",Inventaire!B39/Classement!$B$76,IF(Inventaire!BA39="X",Inventaire!B39/Classement!$B$68,IF(Inventaire!BE39="X",Inventaire!B39/Classement!$B$72,IF(Inventaire!BG39="X",Inventaire!B39/Classement!$B$74,IF(Inventaire!BJ39="X",Inventaire!B39/Classement!$B$77,IF(Inventaire!BK39="X",Inventaire!B39/Classement!$B$78,IF(Inventaire!BL39="X",Inventaire!B39/Classement!$B$79,IF(Inventaire!BC39="X",Inventaire!B39/Classement!$B$70,IF(Inventaire!BD39="X",Inventaire!B39/Classement!$B$71,IF(Inventaire!BH39="X",Inventaire!B39/Classement!$B$75,0)))))))))))))</f>
        <v>0</v>
      </c>
      <c r="BU39" s="149">
        <f>IF(AZ39="X",B39/Classement!$C$67,IF(Inventaire!BB39="X",Inventaire!B39/Classement!$C$69,IF(Inventaire!BF39="X",Inventaire!B39/Classement!$C$73,IF(Inventaire!BI39="X",Inventaire!B39/Classement!$C$76,IF(Inventaire!BA39="X",Inventaire!B39/Classement!$C$68,IF(Inventaire!BE39="X",Inventaire!B39/Classement!$C$72,IF(Inventaire!BG39="X",Inventaire!B39/Classement!$C$74,IF(Inventaire!BJ39="X",Inventaire!B39/Classement!$C$77,IF(Inventaire!BK39="X",Inventaire!B39/Classement!$C$78,IF(Inventaire!BL39="X",Inventaire!B39/Classement!$C$79,IF(Inventaire!BC39="X",Inventaire!B39/Classement!$C$70,IF(Inventaire!BD39="X",Inventaire!B39/Classement!$C$71,IF(Inventaire!BH39="X",Inventaire!B39/Classement!$C$75,0)))))))))))))</f>
        <v>0</v>
      </c>
      <c r="BV39" s="149">
        <f>IF(BM39="X",B39/Classement!$B$81,IF(BN39="X",B39/Classement!$B$82,0))</f>
        <v>0</v>
      </c>
      <c r="BW39" s="149">
        <f>IF(BM39="X",B39/Classement!$C$81,IF(BN39="X",B39/Classement!$C$82,0))</f>
        <v>0</v>
      </c>
    </row>
    <row r="40" spans="1:75" ht="13.5" thickBot="1" x14ac:dyDescent="0.25">
      <c r="A40" s="202"/>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147" t="str">
        <f t="shared" si="2"/>
        <v xml:space="preserve"> </v>
      </c>
      <c r="AX40" s="147" t="str">
        <f t="shared" si="3"/>
        <v xml:space="preserve"> </v>
      </c>
      <c r="AY40" s="147" t="str">
        <f t="shared" si="4"/>
        <v xml:space="preserve"> </v>
      </c>
      <c r="AZ40" s="147" t="str">
        <f t="shared" si="5"/>
        <v xml:space="preserve"> </v>
      </c>
      <c r="BA40" s="147" t="str">
        <f t="shared" si="0"/>
        <v xml:space="preserve"> </v>
      </c>
      <c r="BB40" s="147" t="str">
        <f t="shared" si="1"/>
        <v xml:space="preserve"> </v>
      </c>
      <c r="BC40" s="147" t="str">
        <f t="shared" si="6"/>
        <v xml:space="preserve"> </v>
      </c>
      <c r="BD40" s="147" t="str">
        <f t="shared" si="7"/>
        <v xml:space="preserve"> </v>
      </c>
      <c r="BE40" s="147" t="str">
        <f t="shared" si="8"/>
        <v xml:space="preserve"> </v>
      </c>
      <c r="BF40" s="147" t="str">
        <f t="shared" si="9"/>
        <v xml:space="preserve"> </v>
      </c>
      <c r="BG40" s="147" t="str">
        <f t="shared" si="10"/>
        <v xml:space="preserve"> </v>
      </c>
      <c r="BH40" s="147" t="str">
        <f t="shared" si="11"/>
        <v xml:space="preserve"> </v>
      </c>
      <c r="BI40" s="147" t="str">
        <f t="shared" si="12"/>
        <v xml:space="preserve"> </v>
      </c>
      <c r="BJ40" s="147" t="str">
        <f t="shared" si="13"/>
        <v xml:space="preserve"> </v>
      </c>
      <c r="BK40" s="147" t="str">
        <f t="shared" si="14"/>
        <v xml:space="preserve"> </v>
      </c>
      <c r="BL40" s="147" t="str">
        <f t="shared" si="15"/>
        <v xml:space="preserve"> </v>
      </c>
      <c r="BM40" s="147" t="str">
        <f t="shared" si="16"/>
        <v xml:space="preserve"> </v>
      </c>
      <c r="BN40" s="147" t="str">
        <f t="shared" si="17"/>
        <v xml:space="preserve"> </v>
      </c>
      <c r="BO40" s="147" t="str">
        <f t="shared" si="18"/>
        <v xml:space="preserve"> </v>
      </c>
      <c r="BP40" s="147" t="str">
        <f t="shared" si="19"/>
        <v xml:space="preserve"> </v>
      </c>
      <c r="BQ40" s="148" t="str">
        <f t="shared" si="20"/>
        <v xml:space="preserve"> </v>
      </c>
      <c r="BR40" s="149">
        <f>IF(AW40="X",B40/Classement!$B$63,IF(Inventaire!AX40="X",Inventaire!B40/Classement!$B$64,IF(Inventaire!AY40="X",Inventaire!B40/Classement!$B$65,0)))</f>
        <v>0</v>
      </c>
      <c r="BS40" s="149">
        <f>IF(AW40="X",B40/Classement!$C$63,IF(Inventaire!AX40="X",Inventaire!B40/Classement!$C$64,IF(Inventaire!AY40="X",Inventaire!B40/Classement!$C$65,0)))</f>
        <v>0</v>
      </c>
      <c r="BT40" s="149">
        <f>IF(AZ40="X",B40/Classement!$B$67,IF(Inventaire!BB40="X",Inventaire!B40/Classement!$B$69,IF(Inventaire!BF40="X",Inventaire!B40/Classement!$B$73,IF(Inventaire!BI40="X",Inventaire!B40/Classement!$B$76,IF(Inventaire!BA40="X",Inventaire!B40/Classement!$B$68,IF(Inventaire!BE40="X",Inventaire!B40/Classement!$B$72,IF(Inventaire!BG40="X",Inventaire!B40/Classement!$B$74,IF(Inventaire!BJ40="X",Inventaire!B40/Classement!$B$77,IF(Inventaire!BK40="X",Inventaire!B40/Classement!$B$78,IF(Inventaire!BL40="X",Inventaire!B40/Classement!$B$79,IF(Inventaire!BC40="X",Inventaire!B40/Classement!$B$70,IF(Inventaire!BD40="X",Inventaire!B40/Classement!$B$71,IF(Inventaire!BH40="X",Inventaire!B40/Classement!$B$75,0)))))))))))))</f>
        <v>0</v>
      </c>
      <c r="BU40" s="149">
        <f>IF(AZ40="X",B40/Classement!$C$67,IF(Inventaire!BB40="X",Inventaire!B40/Classement!$C$69,IF(Inventaire!BF40="X",Inventaire!B40/Classement!$C$73,IF(Inventaire!BI40="X",Inventaire!B40/Classement!$C$76,IF(Inventaire!BA40="X",Inventaire!B40/Classement!$C$68,IF(Inventaire!BE40="X",Inventaire!B40/Classement!$C$72,IF(Inventaire!BG40="X",Inventaire!B40/Classement!$C$74,IF(Inventaire!BJ40="X",Inventaire!B40/Classement!$C$77,IF(Inventaire!BK40="X",Inventaire!B40/Classement!$C$78,IF(Inventaire!BL40="X",Inventaire!B40/Classement!$C$79,IF(Inventaire!BC40="X",Inventaire!B40/Classement!$C$70,IF(Inventaire!BD40="X",Inventaire!B40/Classement!$C$71,IF(Inventaire!BH40="X",Inventaire!B40/Classement!$C$75,0)))))))))))))</f>
        <v>0</v>
      </c>
      <c r="BV40" s="149">
        <f>IF(BM40="X",B40/Classement!$B$81,IF(BN40="X",B40/Classement!$B$82,0))</f>
        <v>0</v>
      </c>
      <c r="BW40" s="149">
        <f>IF(BM40="X",B40/Classement!$C$81,IF(BN40="X",B40/Classement!$C$82,0))</f>
        <v>0</v>
      </c>
    </row>
    <row r="41" spans="1:75" ht="13.5" thickBot="1" x14ac:dyDescent="0.25">
      <c r="A41" s="202"/>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147" t="str">
        <f t="shared" si="2"/>
        <v xml:space="preserve"> </v>
      </c>
      <c r="AX41" s="147" t="str">
        <f t="shared" si="3"/>
        <v xml:space="preserve"> </v>
      </c>
      <c r="AY41" s="147" t="str">
        <f t="shared" si="4"/>
        <v xml:space="preserve"> </v>
      </c>
      <c r="AZ41" s="147" t="str">
        <f t="shared" si="5"/>
        <v xml:space="preserve"> </v>
      </c>
      <c r="BA41" s="147" t="str">
        <f t="shared" si="0"/>
        <v xml:space="preserve"> </v>
      </c>
      <c r="BB41" s="147" t="str">
        <f t="shared" si="1"/>
        <v xml:space="preserve"> </v>
      </c>
      <c r="BC41" s="147" t="str">
        <f t="shared" si="6"/>
        <v xml:space="preserve"> </v>
      </c>
      <c r="BD41" s="147" t="str">
        <f t="shared" si="7"/>
        <v xml:space="preserve"> </v>
      </c>
      <c r="BE41" s="147" t="str">
        <f t="shared" si="8"/>
        <v xml:space="preserve"> </v>
      </c>
      <c r="BF41" s="147" t="str">
        <f t="shared" si="9"/>
        <v xml:space="preserve"> </v>
      </c>
      <c r="BG41" s="147" t="str">
        <f t="shared" si="10"/>
        <v xml:space="preserve"> </v>
      </c>
      <c r="BH41" s="147" t="str">
        <f t="shared" si="11"/>
        <v xml:space="preserve"> </v>
      </c>
      <c r="BI41" s="147" t="str">
        <f t="shared" si="12"/>
        <v xml:space="preserve"> </v>
      </c>
      <c r="BJ41" s="147" t="str">
        <f t="shared" si="13"/>
        <v xml:space="preserve"> </v>
      </c>
      <c r="BK41" s="147" t="str">
        <f t="shared" si="14"/>
        <v xml:space="preserve"> </v>
      </c>
      <c r="BL41" s="147" t="str">
        <f t="shared" si="15"/>
        <v xml:space="preserve"> </v>
      </c>
      <c r="BM41" s="147" t="str">
        <f t="shared" si="16"/>
        <v xml:space="preserve"> </v>
      </c>
      <c r="BN41" s="147" t="str">
        <f t="shared" si="17"/>
        <v xml:space="preserve"> </v>
      </c>
      <c r="BO41" s="147" t="str">
        <f t="shared" si="18"/>
        <v xml:space="preserve"> </v>
      </c>
      <c r="BP41" s="147" t="str">
        <f t="shared" si="19"/>
        <v xml:space="preserve"> </v>
      </c>
      <c r="BQ41" s="148" t="str">
        <f t="shared" si="20"/>
        <v xml:space="preserve"> </v>
      </c>
      <c r="BR41" s="149">
        <f>IF(AW41="X",B41/Classement!$B$63,IF(Inventaire!AX41="X",Inventaire!B41/Classement!$B$64,IF(Inventaire!AY41="X",Inventaire!B41/Classement!$B$65,0)))</f>
        <v>0</v>
      </c>
      <c r="BS41" s="149">
        <f>IF(AW41="X",B41/Classement!$C$63,IF(Inventaire!AX41="X",Inventaire!B41/Classement!$C$64,IF(Inventaire!AY41="X",Inventaire!B41/Classement!$C$65,0)))</f>
        <v>0</v>
      </c>
      <c r="BT41" s="149">
        <f>IF(AZ41="X",B41/Classement!$B$67,IF(Inventaire!BB41="X",Inventaire!B41/Classement!$B$69,IF(Inventaire!BF41="X",Inventaire!B41/Classement!$B$73,IF(Inventaire!BI41="X",Inventaire!B41/Classement!$B$76,IF(Inventaire!BA41="X",Inventaire!B41/Classement!$B$68,IF(Inventaire!BE41="X",Inventaire!B41/Classement!$B$72,IF(Inventaire!BG41="X",Inventaire!B41/Classement!$B$74,IF(Inventaire!BJ41="X",Inventaire!B41/Classement!$B$77,IF(Inventaire!BK41="X",Inventaire!B41/Classement!$B$78,IF(Inventaire!BL41="X",Inventaire!B41/Classement!$B$79,IF(Inventaire!BC41="X",Inventaire!B41/Classement!$B$70,IF(Inventaire!BD41="X",Inventaire!B41/Classement!$B$71,IF(Inventaire!BH41="X",Inventaire!B41/Classement!$B$75,0)))))))))))))</f>
        <v>0</v>
      </c>
      <c r="BU41" s="149">
        <f>IF(AZ41="X",B41/Classement!$C$67,IF(Inventaire!BB41="X",Inventaire!B41/Classement!$C$69,IF(Inventaire!BF41="X",Inventaire!B41/Classement!$C$73,IF(Inventaire!BI41="X",Inventaire!B41/Classement!$C$76,IF(Inventaire!BA41="X",Inventaire!B41/Classement!$C$68,IF(Inventaire!BE41="X",Inventaire!B41/Classement!$C$72,IF(Inventaire!BG41="X",Inventaire!B41/Classement!$C$74,IF(Inventaire!BJ41="X",Inventaire!B41/Classement!$C$77,IF(Inventaire!BK41="X",Inventaire!B41/Classement!$C$78,IF(Inventaire!BL41="X",Inventaire!B41/Classement!$C$79,IF(Inventaire!BC41="X",Inventaire!B41/Classement!$C$70,IF(Inventaire!BD41="X",Inventaire!B41/Classement!$C$71,IF(Inventaire!BH41="X",Inventaire!B41/Classement!$C$75,0)))))))))))))</f>
        <v>0</v>
      </c>
      <c r="BV41" s="149">
        <f>IF(BM41="X",B41/Classement!$B$81,IF(BN41="X",B41/Classement!$B$82,0))</f>
        <v>0</v>
      </c>
      <c r="BW41" s="149">
        <f>IF(BM41="X",B41/Classement!$C$81,IF(BN41="X",B41/Classement!$C$82,0))</f>
        <v>0</v>
      </c>
    </row>
    <row r="42" spans="1:75" ht="13.5" thickBot="1" x14ac:dyDescent="0.25">
      <c r="A42" s="202"/>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147" t="str">
        <f t="shared" si="2"/>
        <v xml:space="preserve"> </v>
      </c>
      <c r="AX42" s="147" t="str">
        <f t="shared" si="3"/>
        <v xml:space="preserve"> </v>
      </c>
      <c r="AY42" s="147" t="str">
        <f t="shared" si="4"/>
        <v xml:space="preserve"> </v>
      </c>
      <c r="AZ42" s="147" t="str">
        <f t="shared" si="5"/>
        <v xml:space="preserve"> </v>
      </c>
      <c r="BA42" s="147" t="str">
        <f t="shared" si="0"/>
        <v xml:space="preserve"> </v>
      </c>
      <c r="BB42" s="147" t="str">
        <f t="shared" si="1"/>
        <v xml:space="preserve"> </v>
      </c>
      <c r="BC42" s="147" t="str">
        <f t="shared" si="6"/>
        <v xml:space="preserve"> </v>
      </c>
      <c r="BD42" s="147" t="str">
        <f t="shared" si="7"/>
        <v xml:space="preserve"> </v>
      </c>
      <c r="BE42" s="147" t="str">
        <f t="shared" si="8"/>
        <v xml:space="preserve"> </v>
      </c>
      <c r="BF42" s="147" t="str">
        <f t="shared" si="9"/>
        <v xml:space="preserve"> </v>
      </c>
      <c r="BG42" s="147" t="str">
        <f t="shared" si="10"/>
        <v xml:space="preserve"> </v>
      </c>
      <c r="BH42" s="147" t="str">
        <f t="shared" si="11"/>
        <v xml:space="preserve"> </v>
      </c>
      <c r="BI42" s="147" t="str">
        <f t="shared" si="12"/>
        <v xml:space="preserve"> </v>
      </c>
      <c r="BJ42" s="147" t="str">
        <f t="shared" si="13"/>
        <v xml:space="preserve"> </v>
      </c>
      <c r="BK42" s="147" t="str">
        <f t="shared" si="14"/>
        <v xml:space="preserve"> </v>
      </c>
      <c r="BL42" s="147" t="str">
        <f t="shared" si="15"/>
        <v xml:space="preserve"> </v>
      </c>
      <c r="BM42" s="147" t="str">
        <f t="shared" si="16"/>
        <v xml:space="preserve"> </v>
      </c>
      <c r="BN42" s="147" t="str">
        <f t="shared" si="17"/>
        <v xml:space="preserve"> </v>
      </c>
      <c r="BO42" s="147" t="str">
        <f t="shared" si="18"/>
        <v xml:space="preserve"> </v>
      </c>
      <c r="BP42" s="147" t="str">
        <f t="shared" si="19"/>
        <v xml:space="preserve"> </v>
      </c>
      <c r="BQ42" s="148" t="str">
        <f t="shared" si="20"/>
        <v xml:space="preserve"> </v>
      </c>
      <c r="BR42" s="149">
        <f>IF(AW42="X",B42/Classement!$B$63,IF(Inventaire!AX42="X",Inventaire!B42/Classement!$B$64,IF(Inventaire!AY42="X",Inventaire!B42/Classement!$B$65,0)))</f>
        <v>0</v>
      </c>
      <c r="BS42" s="149">
        <f>IF(AW42="X",B42/Classement!$C$63,IF(Inventaire!AX42="X",Inventaire!B42/Classement!$C$64,IF(Inventaire!AY42="X",Inventaire!B42/Classement!$C$65,0)))</f>
        <v>0</v>
      </c>
      <c r="BT42" s="149">
        <f>IF(AZ42="X",B42/Classement!$B$67,IF(Inventaire!BB42="X",Inventaire!B42/Classement!$B$69,IF(Inventaire!BF42="X",Inventaire!B42/Classement!$B$73,IF(Inventaire!BI42="X",Inventaire!B42/Classement!$B$76,IF(Inventaire!BA42="X",Inventaire!B42/Classement!$B$68,IF(Inventaire!BE42="X",Inventaire!B42/Classement!$B$72,IF(Inventaire!BG42="X",Inventaire!B42/Classement!$B$74,IF(Inventaire!BJ42="X",Inventaire!B42/Classement!$B$77,IF(Inventaire!BK42="X",Inventaire!B42/Classement!$B$78,IF(Inventaire!BL42="X",Inventaire!B42/Classement!$B$79,IF(Inventaire!BC42="X",Inventaire!B42/Classement!$B$70,IF(Inventaire!BD42="X",Inventaire!B42/Classement!$B$71,IF(Inventaire!BH42="X",Inventaire!B42/Classement!$B$75,0)))))))))))))</f>
        <v>0</v>
      </c>
      <c r="BU42" s="149">
        <f>IF(AZ42="X",B42/Classement!$C$67,IF(Inventaire!BB42="X",Inventaire!B42/Classement!$C$69,IF(Inventaire!BF42="X",Inventaire!B42/Classement!$C$73,IF(Inventaire!BI42="X",Inventaire!B42/Classement!$C$76,IF(Inventaire!BA42="X",Inventaire!B42/Classement!$C$68,IF(Inventaire!BE42="X",Inventaire!B42/Classement!$C$72,IF(Inventaire!BG42="X",Inventaire!B42/Classement!$C$74,IF(Inventaire!BJ42="X",Inventaire!B42/Classement!$C$77,IF(Inventaire!BK42="X",Inventaire!B42/Classement!$C$78,IF(Inventaire!BL42="X",Inventaire!B42/Classement!$C$79,IF(Inventaire!BC42="X",Inventaire!B42/Classement!$C$70,IF(Inventaire!BD42="X",Inventaire!B42/Classement!$C$71,IF(Inventaire!BH42="X",Inventaire!B42/Classement!$C$75,0)))))))))))))</f>
        <v>0</v>
      </c>
      <c r="BV42" s="149">
        <f>IF(BM42="X",B42/Classement!$B$81,IF(BN42="X",B42/Classement!$B$82,0))</f>
        <v>0</v>
      </c>
      <c r="BW42" s="149">
        <f>IF(BM42="X",B42/Classement!$C$81,IF(BN42="X",B42/Classement!$C$82,0))</f>
        <v>0</v>
      </c>
    </row>
    <row r="43" spans="1:75" ht="13.5" thickBot="1" x14ac:dyDescent="0.25">
      <c r="A43" s="202"/>
      <c r="B43" s="203"/>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147" t="str">
        <f t="shared" si="2"/>
        <v xml:space="preserve"> </v>
      </c>
      <c r="AX43" s="147" t="str">
        <f t="shared" si="3"/>
        <v xml:space="preserve"> </v>
      </c>
      <c r="AY43" s="147" t="str">
        <f t="shared" si="4"/>
        <v xml:space="preserve"> </v>
      </c>
      <c r="AZ43" s="147" t="str">
        <f t="shared" si="5"/>
        <v xml:space="preserve"> </v>
      </c>
      <c r="BA43" s="147" t="str">
        <f t="shared" si="0"/>
        <v xml:space="preserve"> </v>
      </c>
      <c r="BB43" s="147" t="str">
        <f t="shared" si="1"/>
        <v xml:space="preserve"> </v>
      </c>
      <c r="BC43" s="147" t="str">
        <f t="shared" si="6"/>
        <v xml:space="preserve"> </v>
      </c>
      <c r="BD43" s="147" t="str">
        <f t="shared" si="7"/>
        <v xml:space="preserve"> </v>
      </c>
      <c r="BE43" s="147" t="str">
        <f t="shared" si="8"/>
        <v xml:space="preserve"> </v>
      </c>
      <c r="BF43" s="147" t="str">
        <f t="shared" si="9"/>
        <v xml:space="preserve"> </v>
      </c>
      <c r="BG43" s="147" t="str">
        <f t="shared" si="10"/>
        <v xml:space="preserve"> </v>
      </c>
      <c r="BH43" s="147" t="str">
        <f t="shared" si="11"/>
        <v xml:space="preserve"> </v>
      </c>
      <c r="BI43" s="147" t="str">
        <f t="shared" si="12"/>
        <v xml:space="preserve"> </v>
      </c>
      <c r="BJ43" s="147" t="str">
        <f t="shared" si="13"/>
        <v xml:space="preserve"> </v>
      </c>
      <c r="BK43" s="147" t="str">
        <f t="shared" si="14"/>
        <v xml:space="preserve"> </v>
      </c>
      <c r="BL43" s="147" t="str">
        <f t="shared" si="15"/>
        <v xml:space="preserve"> </v>
      </c>
      <c r="BM43" s="147" t="str">
        <f t="shared" si="16"/>
        <v xml:space="preserve"> </v>
      </c>
      <c r="BN43" s="147" t="str">
        <f t="shared" si="17"/>
        <v xml:space="preserve"> </v>
      </c>
      <c r="BO43" s="147" t="str">
        <f t="shared" si="18"/>
        <v xml:space="preserve"> </v>
      </c>
      <c r="BP43" s="147" t="str">
        <f t="shared" si="19"/>
        <v xml:space="preserve"> </v>
      </c>
      <c r="BQ43" s="148" t="str">
        <f t="shared" si="20"/>
        <v xml:space="preserve"> </v>
      </c>
      <c r="BR43" s="149">
        <f>IF(AW43="X",B43/Classement!$B$63,IF(Inventaire!AX43="X",Inventaire!B43/Classement!$B$64,IF(Inventaire!AY43="X",Inventaire!B43/Classement!$B$65,0)))</f>
        <v>0</v>
      </c>
      <c r="BS43" s="149">
        <f>IF(AW43="X",B43/Classement!$C$63,IF(Inventaire!AX43="X",Inventaire!B43/Classement!$C$64,IF(Inventaire!AY43="X",Inventaire!B43/Classement!$C$65,0)))</f>
        <v>0</v>
      </c>
      <c r="BT43" s="149">
        <f>IF(AZ43="X",B43/Classement!$B$67,IF(Inventaire!BB43="X",Inventaire!B43/Classement!$B$69,IF(Inventaire!BF43="X",Inventaire!B43/Classement!$B$73,IF(Inventaire!BI43="X",Inventaire!B43/Classement!$B$76,IF(Inventaire!BA43="X",Inventaire!B43/Classement!$B$68,IF(Inventaire!BE43="X",Inventaire!B43/Classement!$B$72,IF(Inventaire!BG43="X",Inventaire!B43/Classement!$B$74,IF(Inventaire!BJ43="X",Inventaire!B43/Classement!$B$77,IF(Inventaire!BK43="X",Inventaire!B43/Classement!$B$78,IF(Inventaire!BL43="X",Inventaire!B43/Classement!$B$79,IF(Inventaire!BC43="X",Inventaire!B43/Classement!$B$70,IF(Inventaire!BD43="X",Inventaire!B43/Classement!$B$71,IF(Inventaire!BH43="X",Inventaire!B43/Classement!$B$75,0)))))))))))))</f>
        <v>0</v>
      </c>
      <c r="BU43" s="149">
        <f>IF(AZ43="X",B43/Classement!$C$67,IF(Inventaire!BB43="X",Inventaire!B43/Classement!$C$69,IF(Inventaire!BF43="X",Inventaire!B43/Classement!$C$73,IF(Inventaire!BI43="X",Inventaire!B43/Classement!$C$76,IF(Inventaire!BA43="X",Inventaire!B43/Classement!$C$68,IF(Inventaire!BE43="X",Inventaire!B43/Classement!$C$72,IF(Inventaire!BG43="X",Inventaire!B43/Classement!$C$74,IF(Inventaire!BJ43="X",Inventaire!B43/Classement!$C$77,IF(Inventaire!BK43="X",Inventaire!B43/Classement!$C$78,IF(Inventaire!BL43="X",Inventaire!B43/Classement!$C$79,IF(Inventaire!BC43="X",Inventaire!B43/Classement!$C$70,IF(Inventaire!BD43="X",Inventaire!B43/Classement!$C$71,IF(Inventaire!BH43="X",Inventaire!B43/Classement!$C$75,0)))))))))))))</f>
        <v>0</v>
      </c>
      <c r="BV43" s="149">
        <f>IF(BM43="X",B43/Classement!$B$81,IF(BN43="X",B43/Classement!$B$82,0))</f>
        <v>0</v>
      </c>
      <c r="BW43" s="149">
        <f>IF(BM43="X",B43/Classement!$C$81,IF(BN43="X",B43/Classement!$C$82,0))</f>
        <v>0</v>
      </c>
    </row>
    <row r="44" spans="1:75" ht="13.5" thickBot="1" x14ac:dyDescent="0.25">
      <c r="A44" s="202"/>
      <c r="B44" s="203"/>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147" t="str">
        <f t="shared" si="2"/>
        <v xml:space="preserve"> </v>
      </c>
      <c r="AX44" s="147" t="str">
        <f t="shared" si="3"/>
        <v xml:space="preserve"> </v>
      </c>
      <c r="AY44" s="147" t="str">
        <f t="shared" si="4"/>
        <v xml:space="preserve"> </v>
      </c>
      <c r="AZ44" s="147" t="str">
        <f t="shared" si="5"/>
        <v xml:space="preserve"> </v>
      </c>
      <c r="BA44" s="147" t="str">
        <f t="shared" si="0"/>
        <v xml:space="preserve"> </v>
      </c>
      <c r="BB44" s="147" t="str">
        <f t="shared" si="1"/>
        <v xml:space="preserve"> </v>
      </c>
      <c r="BC44" s="147" t="str">
        <f t="shared" si="6"/>
        <v xml:space="preserve"> </v>
      </c>
      <c r="BD44" s="147" t="str">
        <f t="shared" si="7"/>
        <v xml:space="preserve"> </v>
      </c>
      <c r="BE44" s="147" t="str">
        <f t="shared" si="8"/>
        <v xml:space="preserve"> </v>
      </c>
      <c r="BF44" s="147" t="str">
        <f t="shared" si="9"/>
        <v xml:space="preserve"> </v>
      </c>
      <c r="BG44" s="147" t="str">
        <f t="shared" si="10"/>
        <v xml:space="preserve"> </v>
      </c>
      <c r="BH44" s="147" t="str">
        <f t="shared" si="11"/>
        <v xml:space="preserve"> </v>
      </c>
      <c r="BI44" s="147" t="str">
        <f t="shared" si="12"/>
        <v xml:space="preserve"> </v>
      </c>
      <c r="BJ44" s="147" t="str">
        <f t="shared" si="13"/>
        <v xml:space="preserve"> </v>
      </c>
      <c r="BK44" s="147" t="str">
        <f t="shared" si="14"/>
        <v xml:space="preserve"> </v>
      </c>
      <c r="BL44" s="147" t="str">
        <f t="shared" si="15"/>
        <v xml:space="preserve"> </v>
      </c>
      <c r="BM44" s="147" t="str">
        <f t="shared" si="16"/>
        <v xml:space="preserve"> </v>
      </c>
      <c r="BN44" s="147" t="str">
        <f t="shared" si="17"/>
        <v xml:space="preserve"> </v>
      </c>
      <c r="BO44" s="147" t="str">
        <f t="shared" si="18"/>
        <v xml:space="preserve"> </v>
      </c>
      <c r="BP44" s="147" t="str">
        <f t="shared" si="19"/>
        <v xml:space="preserve"> </v>
      </c>
      <c r="BQ44" s="148" t="str">
        <f t="shared" si="20"/>
        <v xml:space="preserve"> </v>
      </c>
      <c r="BR44" s="149">
        <f>IF(AW44="X",B44/Classement!$B$63,IF(Inventaire!AX44="X",Inventaire!B44/Classement!$B$64,IF(Inventaire!AY44="X",Inventaire!B44/Classement!$B$65,0)))</f>
        <v>0</v>
      </c>
      <c r="BS44" s="149">
        <f>IF(AW44="X",B44/Classement!$C$63,IF(Inventaire!AX44="X",Inventaire!B44/Classement!$C$64,IF(Inventaire!AY44="X",Inventaire!B44/Classement!$C$65,0)))</f>
        <v>0</v>
      </c>
      <c r="BT44" s="149">
        <f>IF(AZ44="X",B44/Classement!$B$67,IF(Inventaire!BB44="X",Inventaire!B44/Classement!$B$69,IF(Inventaire!BF44="X",Inventaire!B44/Classement!$B$73,IF(Inventaire!BI44="X",Inventaire!B44/Classement!$B$76,IF(Inventaire!BA44="X",Inventaire!B44/Classement!$B$68,IF(Inventaire!BE44="X",Inventaire!B44/Classement!$B$72,IF(Inventaire!BG44="X",Inventaire!B44/Classement!$B$74,IF(Inventaire!BJ44="X",Inventaire!B44/Classement!$B$77,IF(Inventaire!BK44="X",Inventaire!B44/Classement!$B$78,IF(Inventaire!BL44="X",Inventaire!B44/Classement!$B$79,IF(Inventaire!BC44="X",Inventaire!B44/Classement!$B$70,IF(Inventaire!BD44="X",Inventaire!B44/Classement!$B$71,IF(Inventaire!BH44="X",Inventaire!B44/Classement!$B$75,0)))))))))))))</f>
        <v>0</v>
      </c>
      <c r="BU44" s="149">
        <f>IF(AZ44="X",B44/Classement!$C$67,IF(Inventaire!BB44="X",Inventaire!B44/Classement!$C$69,IF(Inventaire!BF44="X",Inventaire!B44/Classement!$C$73,IF(Inventaire!BI44="X",Inventaire!B44/Classement!$C$76,IF(Inventaire!BA44="X",Inventaire!B44/Classement!$C$68,IF(Inventaire!BE44="X",Inventaire!B44/Classement!$C$72,IF(Inventaire!BG44="X",Inventaire!B44/Classement!$C$74,IF(Inventaire!BJ44="X",Inventaire!B44/Classement!$C$77,IF(Inventaire!BK44="X",Inventaire!B44/Classement!$C$78,IF(Inventaire!BL44="X",Inventaire!B44/Classement!$C$79,IF(Inventaire!BC44="X",Inventaire!B44/Classement!$C$70,IF(Inventaire!BD44="X",Inventaire!B44/Classement!$C$71,IF(Inventaire!BH44="X",Inventaire!B44/Classement!$C$75,0)))))))))))))</f>
        <v>0</v>
      </c>
      <c r="BV44" s="149">
        <f>IF(BM44="X",B44/Classement!$B$81,IF(BN44="X",B44/Classement!$B$82,0))</f>
        <v>0</v>
      </c>
      <c r="BW44" s="149">
        <f>IF(BM44="X",B44/Classement!$C$81,IF(BN44="X",B44/Classement!$C$82,0))</f>
        <v>0</v>
      </c>
    </row>
    <row r="45" spans="1:75" ht="13.5" thickBot="1" x14ac:dyDescent="0.25">
      <c r="A45" s="202"/>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147" t="str">
        <f t="shared" si="2"/>
        <v xml:space="preserve"> </v>
      </c>
      <c r="AX45" s="147" t="str">
        <f t="shared" si="3"/>
        <v xml:space="preserve"> </v>
      </c>
      <c r="AY45" s="147" t="str">
        <f t="shared" si="4"/>
        <v xml:space="preserve"> </v>
      </c>
      <c r="AZ45" s="147" t="str">
        <f t="shared" si="5"/>
        <v xml:space="preserve"> </v>
      </c>
      <c r="BA45" s="147" t="str">
        <f t="shared" si="0"/>
        <v xml:space="preserve"> </v>
      </c>
      <c r="BB45" s="147" t="str">
        <f t="shared" si="1"/>
        <v xml:space="preserve"> </v>
      </c>
      <c r="BC45" s="147" t="str">
        <f t="shared" si="6"/>
        <v xml:space="preserve"> </v>
      </c>
      <c r="BD45" s="147" t="str">
        <f t="shared" si="7"/>
        <v xml:space="preserve"> </v>
      </c>
      <c r="BE45" s="147" t="str">
        <f t="shared" si="8"/>
        <v xml:space="preserve"> </v>
      </c>
      <c r="BF45" s="147" t="str">
        <f t="shared" si="9"/>
        <v xml:space="preserve"> </v>
      </c>
      <c r="BG45" s="147" t="str">
        <f t="shared" si="10"/>
        <v xml:space="preserve"> </v>
      </c>
      <c r="BH45" s="147" t="str">
        <f t="shared" si="11"/>
        <v xml:space="preserve"> </v>
      </c>
      <c r="BI45" s="147" t="str">
        <f t="shared" si="12"/>
        <v xml:space="preserve"> </v>
      </c>
      <c r="BJ45" s="147" t="str">
        <f t="shared" si="13"/>
        <v xml:space="preserve"> </v>
      </c>
      <c r="BK45" s="147" t="str">
        <f t="shared" si="14"/>
        <v xml:space="preserve"> </v>
      </c>
      <c r="BL45" s="147" t="str">
        <f t="shared" si="15"/>
        <v xml:space="preserve"> </v>
      </c>
      <c r="BM45" s="147" t="str">
        <f t="shared" si="16"/>
        <v xml:space="preserve"> </v>
      </c>
      <c r="BN45" s="147" t="str">
        <f t="shared" si="17"/>
        <v xml:space="preserve"> </v>
      </c>
      <c r="BO45" s="147" t="str">
        <f t="shared" si="18"/>
        <v xml:space="preserve"> </v>
      </c>
      <c r="BP45" s="147" t="str">
        <f t="shared" si="19"/>
        <v xml:space="preserve"> </v>
      </c>
      <c r="BQ45" s="148" t="str">
        <f t="shared" si="20"/>
        <v xml:space="preserve"> </v>
      </c>
      <c r="BR45" s="149">
        <f>IF(AW45="X",B45/Classement!$B$63,IF(Inventaire!AX45="X",Inventaire!B45/Classement!$B$64,IF(Inventaire!AY45="X",Inventaire!B45/Classement!$B$65,0)))</f>
        <v>0</v>
      </c>
      <c r="BS45" s="149">
        <f>IF(AW45="X",B45/Classement!$C$63,IF(Inventaire!AX45="X",Inventaire!B45/Classement!$C$64,IF(Inventaire!AY45="X",Inventaire!B45/Classement!$C$65,0)))</f>
        <v>0</v>
      </c>
      <c r="BT45" s="149">
        <f>IF(AZ45="X",B45/Classement!$B$67,IF(Inventaire!BB45="X",Inventaire!B45/Classement!$B$69,IF(Inventaire!BF45="X",Inventaire!B45/Classement!$B$73,IF(Inventaire!BI45="X",Inventaire!B45/Classement!$B$76,IF(Inventaire!BA45="X",Inventaire!B45/Classement!$B$68,IF(Inventaire!BE45="X",Inventaire!B45/Classement!$B$72,IF(Inventaire!BG45="X",Inventaire!B45/Classement!$B$74,IF(Inventaire!BJ45="X",Inventaire!B45/Classement!$B$77,IF(Inventaire!BK45="X",Inventaire!B45/Classement!$B$78,IF(Inventaire!BL45="X",Inventaire!B45/Classement!$B$79,IF(Inventaire!BC45="X",Inventaire!B45/Classement!$B$70,IF(Inventaire!BD45="X",Inventaire!B45/Classement!$B$71,IF(Inventaire!BH45="X",Inventaire!B45/Classement!$B$75,0)))))))))))))</f>
        <v>0</v>
      </c>
      <c r="BU45" s="149">
        <f>IF(AZ45="X",B45/Classement!$C$67,IF(Inventaire!BB45="X",Inventaire!B45/Classement!$C$69,IF(Inventaire!BF45="X",Inventaire!B45/Classement!$C$73,IF(Inventaire!BI45="X",Inventaire!B45/Classement!$C$76,IF(Inventaire!BA45="X",Inventaire!B45/Classement!$C$68,IF(Inventaire!BE45="X",Inventaire!B45/Classement!$C$72,IF(Inventaire!BG45="X",Inventaire!B45/Classement!$C$74,IF(Inventaire!BJ45="X",Inventaire!B45/Classement!$C$77,IF(Inventaire!BK45="X",Inventaire!B45/Classement!$C$78,IF(Inventaire!BL45="X",Inventaire!B45/Classement!$C$79,IF(Inventaire!BC45="X",Inventaire!B45/Classement!$C$70,IF(Inventaire!BD45="X",Inventaire!B45/Classement!$C$71,IF(Inventaire!BH45="X",Inventaire!B45/Classement!$C$75,0)))))))))))))</f>
        <v>0</v>
      </c>
      <c r="BV45" s="149">
        <f>IF(BM45="X",B45/Classement!$B$81,IF(BN45="X",B45/Classement!$B$82,0))</f>
        <v>0</v>
      </c>
      <c r="BW45" s="149">
        <f>IF(BM45="X",B45/Classement!$C$81,IF(BN45="X",B45/Classement!$C$82,0))</f>
        <v>0</v>
      </c>
    </row>
    <row r="46" spans="1:75" ht="13.5" thickBot="1" x14ac:dyDescent="0.25">
      <c r="A46" s="202"/>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147" t="str">
        <f t="shared" si="2"/>
        <v xml:space="preserve"> </v>
      </c>
      <c r="AX46" s="147" t="str">
        <f t="shared" si="3"/>
        <v xml:space="preserve"> </v>
      </c>
      <c r="AY46" s="147" t="str">
        <f t="shared" si="4"/>
        <v xml:space="preserve"> </v>
      </c>
      <c r="AZ46" s="147" t="str">
        <f t="shared" si="5"/>
        <v xml:space="preserve"> </v>
      </c>
      <c r="BA46" s="147" t="str">
        <f t="shared" si="0"/>
        <v xml:space="preserve"> </v>
      </c>
      <c r="BB46" s="147" t="str">
        <f t="shared" si="1"/>
        <v xml:space="preserve"> </v>
      </c>
      <c r="BC46" s="147" t="str">
        <f t="shared" si="6"/>
        <v xml:space="preserve"> </v>
      </c>
      <c r="BD46" s="147" t="str">
        <f t="shared" si="7"/>
        <v xml:space="preserve"> </v>
      </c>
      <c r="BE46" s="147" t="str">
        <f t="shared" si="8"/>
        <v xml:space="preserve"> </v>
      </c>
      <c r="BF46" s="147" t="str">
        <f t="shared" si="9"/>
        <v xml:space="preserve"> </v>
      </c>
      <c r="BG46" s="147" t="str">
        <f t="shared" si="10"/>
        <v xml:space="preserve"> </v>
      </c>
      <c r="BH46" s="147" t="str">
        <f t="shared" si="11"/>
        <v xml:space="preserve"> </v>
      </c>
      <c r="BI46" s="147" t="str">
        <f t="shared" si="12"/>
        <v xml:space="preserve"> </v>
      </c>
      <c r="BJ46" s="147" t="str">
        <f t="shared" si="13"/>
        <v xml:space="preserve"> </v>
      </c>
      <c r="BK46" s="147" t="str">
        <f t="shared" si="14"/>
        <v xml:space="preserve"> </v>
      </c>
      <c r="BL46" s="147" t="str">
        <f t="shared" si="15"/>
        <v xml:space="preserve"> </v>
      </c>
      <c r="BM46" s="147" t="str">
        <f t="shared" si="16"/>
        <v xml:space="preserve"> </v>
      </c>
      <c r="BN46" s="147" t="str">
        <f t="shared" si="17"/>
        <v xml:space="preserve"> </v>
      </c>
      <c r="BO46" s="147" t="str">
        <f t="shared" si="18"/>
        <v xml:space="preserve"> </v>
      </c>
      <c r="BP46" s="147" t="str">
        <f t="shared" si="19"/>
        <v xml:space="preserve"> </v>
      </c>
      <c r="BQ46" s="148" t="str">
        <f t="shared" si="20"/>
        <v xml:space="preserve"> </v>
      </c>
      <c r="BR46" s="149">
        <f>IF(AW46="X",B46/Classement!$B$63,IF(Inventaire!AX46="X",Inventaire!B46/Classement!$B$64,IF(Inventaire!AY46="X",Inventaire!B46/Classement!$B$65,0)))</f>
        <v>0</v>
      </c>
      <c r="BS46" s="149">
        <f>IF(AW46="X",B46/Classement!$C$63,IF(Inventaire!AX46="X",Inventaire!B46/Classement!$C$64,IF(Inventaire!AY46="X",Inventaire!B46/Classement!$C$65,0)))</f>
        <v>0</v>
      </c>
      <c r="BT46" s="149">
        <f>IF(AZ46="X",B46/Classement!$B$67,IF(Inventaire!BB46="X",Inventaire!B46/Classement!$B$69,IF(Inventaire!BF46="X",Inventaire!B46/Classement!$B$73,IF(Inventaire!BI46="X",Inventaire!B46/Classement!$B$76,IF(Inventaire!BA46="X",Inventaire!B46/Classement!$B$68,IF(Inventaire!BE46="X",Inventaire!B46/Classement!$B$72,IF(Inventaire!BG46="X",Inventaire!B46/Classement!$B$74,IF(Inventaire!BJ46="X",Inventaire!B46/Classement!$B$77,IF(Inventaire!BK46="X",Inventaire!B46/Classement!$B$78,IF(Inventaire!BL46="X",Inventaire!B46/Classement!$B$79,IF(Inventaire!BC46="X",Inventaire!B46/Classement!$B$70,IF(Inventaire!BD46="X",Inventaire!B46/Classement!$B$71,IF(Inventaire!BH46="X",Inventaire!B46/Classement!$B$75,0)))))))))))))</f>
        <v>0</v>
      </c>
      <c r="BU46" s="149">
        <f>IF(AZ46="X",B46/Classement!$C$67,IF(Inventaire!BB46="X",Inventaire!B46/Classement!$C$69,IF(Inventaire!BF46="X",Inventaire!B46/Classement!$C$73,IF(Inventaire!BI46="X",Inventaire!B46/Classement!$C$76,IF(Inventaire!BA46="X",Inventaire!B46/Classement!$C$68,IF(Inventaire!BE46="X",Inventaire!B46/Classement!$C$72,IF(Inventaire!BG46="X",Inventaire!B46/Classement!$C$74,IF(Inventaire!BJ46="X",Inventaire!B46/Classement!$C$77,IF(Inventaire!BK46="X",Inventaire!B46/Classement!$C$78,IF(Inventaire!BL46="X",Inventaire!B46/Classement!$C$79,IF(Inventaire!BC46="X",Inventaire!B46/Classement!$C$70,IF(Inventaire!BD46="X",Inventaire!B46/Classement!$C$71,IF(Inventaire!BH46="X",Inventaire!B46/Classement!$C$75,0)))))))))))))</f>
        <v>0</v>
      </c>
      <c r="BV46" s="149">
        <f>IF(BM46="X",B46/Classement!$B$81,IF(BN46="X",B46/Classement!$B$82,0))</f>
        <v>0</v>
      </c>
      <c r="BW46" s="149">
        <f>IF(BM46="X",B46/Classement!$C$81,IF(BN46="X",B46/Classement!$C$82,0))</f>
        <v>0</v>
      </c>
    </row>
    <row r="47" spans="1:75" ht="13.5" thickBot="1" x14ac:dyDescent="0.25">
      <c r="A47" s="202"/>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147" t="str">
        <f t="shared" si="2"/>
        <v xml:space="preserve"> </v>
      </c>
      <c r="AX47" s="147" t="str">
        <f t="shared" si="3"/>
        <v xml:space="preserve"> </v>
      </c>
      <c r="AY47" s="147" t="str">
        <f t="shared" si="4"/>
        <v xml:space="preserve"> </v>
      </c>
      <c r="AZ47" s="147" t="str">
        <f t="shared" si="5"/>
        <v xml:space="preserve"> </v>
      </c>
      <c r="BA47" s="147" t="str">
        <f t="shared" si="0"/>
        <v xml:space="preserve"> </v>
      </c>
      <c r="BB47" s="147" t="str">
        <f t="shared" si="1"/>
        <v xml:space="preserve"> </v>
      </c>
      <c r="BC47" s="147" t="str">
        <f t="shared" si="6"/>
        <v xml:space="preserve"> </v>
      </c>
      <c r="BD47" s="147" t="str">
        <f t="shared" si="7"/>
        <v xml:space="preserve"> </v>
      </c>
      <c r="BE47" s="147" t="str">
        <f t="shared" si="8"/>
        <v xml:space="preserve"> </v>
      </c>
      <c r="BF47" s="147" t="str">
        <f t="shared" si="9"/>
        <v xml:space="preserve"> </v>
      </c>
      <c r="BG47" s="147" t="str">
        <f t="shared" si="10"/>
        <v xml:space="preserve"> </v>
      </c>
      <c r="BH47" s="147" t="str">
        <f t="shared" si="11"/>
        <v xml:space="preserve"> </v>
      </c>
      <c r="BI47" s="147" t="str">
        <f t="shared" si="12"/>
        <v xml:space="preserve"> </v>
      </c>
      <c r="BJ47" s="147" t="str">
        <f t="shared" si="13"/>
        <v xml:space="preserve"> </v>
      </c>
      <c r="BK47" s="147" t="str">
        <f t="shared" si="14"/>
        <v xml:space="preserve"> </v>
      </c>
      <c r="BL47" s="147" t="str">
        <f t="shared" si="15"/>
        <v xml:space="preserve"> </v>
      </c>
      <c r="BM47" s="147" t="str">
        <f t="shared" si="16"/>
        <v xml:space="preserve"> </v>
      </c>
      <c r="BN47" s="147" t="str">
        <f t="shared" si="17"/>
        <v xml:space="preserve"> </v>
      </c>
      <c r="BO47" s="147" t="str">
        <f t="shared" si="18"/>
        <v xml:space="preserve"> </v>
      </c>
      <c r="BP47" s="147" t="str">
        <f t="shared" si="19"/>
        <v xml:space="preserve"> </v>
      </c>
      <c r="BQ47" s="148" t="str">
        <f t="shared" si="20"/>
        <v xml:space="preserve"> </v>
      </c>
      <c r="BR47" s="149">
        <f>IF(AW47="X",B47/Classement!$B$63,IF(Inventaire!AX47="X",Inventaire!B47/Classement!$B$64,IF(Inventaire!AY47="X",Inventaire!B47/Classement!$B$65,0)))</f>
        <v>0</v>
      </c>
      <c r="BS47" s="149">
        <f>IF(AW47="X",B47/Classement!$C$63,IF(Inventaire!AX47="X",Inventaire!B47/Classement!$C$64,IF(Inventaire!AY47="X",Inventaire!B47/Classement!$C$65,0)))</f>
        <v>0</v>
      </c>
      <c r="BT47" s="149">
        <f>IF(AZ47="X",B47/Classement!$B$67,IF(Inventaire!BB47="X",Inventaire!B47/Classement!$B$69,IF(Inventaire!BF47="X",Inventaire!B47/Classement!$B$73,IF(Inventaire!BI47="X",Inventaire!B47/Classement!$B$76,IF(Inventaire!BA47="X",Inventaire!B47/Classement!$B$68,IF(Inventaire!BE47="X",Inventaire!B47/Classement!$B$72,IF(Inventaire!BG47="X",Inventaire!B47/Classement!$B$74,IF(Inventaire!BJ47="X",Inventaire!B47/Classement!$B$77,IF(Inventaire!BK47="X",Inventaire!B47/Classement!$B$78,IF(Inventaire!BL47="X",Inventaire!B47/Classement!$B$79,IF(Inventaire!BC47="X",Inventaire!B47/Classement!$B$70,IF(Inventaire!BD47="X",Inventaire!B47/Classement!$B$71,IF(Inventaire!BH47="X",Inventaire!B47/Classement!$B$75,0)))))))))))))</f>
        <v>0</v>
      </c>
      <c r="BU47" s="149">
        <f>IF(AZ47="X",B47/Classement!$C$67,IF(Inventaire!BB47="X",Inventaire!B47/Classement!$C$69,IF(Inventaire!BF47="X",Inventaire!B47/Classement!$C$73,IF(Inventaire!BI47="X",Inventaire!B47/Classement!$C$76,IF(Inventaire!BA47="X",Inventaire!B47/Classement!$C$68,IF(Inventaire!BE47="X",Inventaire!B47/Classement!$C$72,IF(Inventaire!BG47="X",Inventaire!B47/Classement!$C$74,IF(Inventaire!BJ47="X",Inventaire!B47/Classement!$C$77,IF(Inventaire!BK47="X",Inventaire!B47/Classement!$C$78,IF(Inventaire!BL47="X",Inventaire!B47/Classement!$C$79,IF(Inventaire!BC47="X",Inventaire!B47/Classement!$C$70,IF(Inventaire!BD47="X",Inventaire!B47/Classement!$C$71,IF(Inventaire!BH47="X",Inventaire!B47/Classement!$C$75,0)))))))))))))</f>
        <v>0</v>
      </c>
      <c r="BV47" s="149">
        <f>IF(BM47="X",B47/Classement!$B$81,IF(BN47="X",B47/Classement!$B$82,0))</f>
        <v>0</v>
      </c>
      <c r="BW47" s="149">
        <f>IF(BM47="X",B47/Classement!$C$81,IF(BN47="X",B47/Classement!$C$82,0))</f>
        <v>0</v>
      </c>
    </row>
    <row r="48" spans="1:75" ht="13.5" thickBot="1" x14ac:dyDescent="0.25">
      <c r="A48" s="202"/>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147" t="str">
        <f t="shared" si="2"/>
        <v xml:space="preserve"> </v>
      </c>
      <c r="AX48" s="147" t="str">
        <f t="shared" si="3"/>
        <v xml:space="preserve"> </v>
      </c>
      <c r="AY48" s="147" t="str">
        <f t="shared" si="4"/>
        <v xml:space="preserve"> </v>
      </c>
      <c r="AZ48" s="147" t="str">
        <f t="shared" si="5"/>
        <v xml:space="preserve"> </v>
      </c>
      <c r="BA48" s="147" t="str">
        <f t="shared" si="0"/>
        <v xml:space="preserve"> </v>
      </c>
      <c r="BB48" s="147" t="str">
        <f t="shared" si="1"/>
        <v xml:space="preserve"> </v>
      </c>
      <c r="BC48" s="147" t="str">
        <f t="shared" si="6"/>
        <v xml:space="preserve"> </v>
      </c>
      <c r="BD48" s="147" t="str">
        <f t="shared" si="7"/>
        <v xml:space="preserve"> </v>
      </c>
      <c r="BE48" s="147" t="str">
        <f t="shared" si="8"/>
        <v xml:space="preserve"> </v>
      </c>
      <c r="BF48" s="147" t="str">
        <f t="shared" si="9"/>
        <v xml:space="preserve"> </v>
      </c>
      <c r="BG48" s="147" t="str">
        <f t="shared" si="10"/>
        <v xml:space="preserve"> </v>
      </c>
      <c r="BH48" s="147" t="str">
        <f t="shared" si="11"/>
        <v xml:space="preserve"> </v>
      </c>
      <c r="BI48" s="147" t="str">
        <f t="shared" si="12"/>
        <v xml:space="preserve"> </v>
      </c>
      <c r="BJ48" s="147" t="str">
        <f t="shared" si="13"/>
        <v xml:space="preserve"> </v>
      </c>
      <c r="BK48" s="147" t="str">
        <f t="shared" si="14"/>
        <v xml:space="preserve"> </v>
      </c>
      <c r="BL48" s="147" t="str">
        <f t="shared" si="15"/>
        <v xml:space="preserve"> </v>
      </c>
      <c r="BM48" s="147" t="str">
        <f t="shared" si="16"/>
        <v xml:space="preserve"> </v>
      </c>
      <c r="BN48" s="147" t="str">
        <f t="shared" si="17"/>
        <v xml:space="preserve"> </v>
      </c>
      <c r="BO48" s="147" t="str">
        <f t="shared" si="18"/>
        <v xml:space="preserve"> </v>
      </c>
      <c r="BP48" s="147" t="str">
        <f t="shared" si="19"/>
        <v xml:space="preserve"> </v>
      </c>
      <c r="BQ48" s="148" t="str">
        <f t="shared" si="20"/>
        <v xml:space="preserve"> </v>
      </c>
      <c r="BR48" s="149">
        <f>IF(AW48="X",B48/Classement!$B$63,IF(Inventaire!AX48="X",Inventaire!B48/Classement!$B$64,IF(Inventaire!AY48="X",Inventaire!B48/Classement!$B$65,0)))</f>
        <v>0</v>
      </c>
      <c r="BS48" s="149">
        <f>IF(AW48="X",B48/Classement!$C$63,IF(Inventaire!AX48="X",Inventaire!B48/Classement!$C$64,IF(Inventaire!AY48="X",Inventaire!B48/Classement!$C$65,0)))</f>
        <v>0</v>
      </c>
      <c r="BT48" s="149">
        <f>IF(AZ48="X",B48/Classement!$B$67,IF(Inventaire!BB48="X",Inventaire!B48/Classement!$B$69,IF(Inventaire!BF48="X",Inventaire!B48/Classement!$B$73,IF(Inventaire!BI48="X",Inventaire!B48/Classement!$B$76,IF(Inventaire!BA48="X",Inventaire!B48/Classement!$B$68,IF(Inventaire!BE48="X",Inventaire!B48/Classement!$B$72,IF(Inventaire!BG48="X",Inventaire!B48/Classement!$B$74,IF(Inventaire!BJ48="X",Inventaire!B48/Classement!$B$77,IF(Inventaire!BK48="X",Inventaire!B48/Classement!$B$78,IF(Inventaire!BL48="X",Inventaire!B48/Classement!$B$79,IF(Inventaire!BC48="X",Inventaire!B48/Classement!$B$70,IF(Inventaire!BD48="X",Inventaire!B48/Classement!$B$71,IF(Inventaire!BH48="X",Inventaire!B48/Classement!$B$75,0)))))))))))))</f>
        <v>0</v>
      </c>
      <c r="BU48" s="149">
        <f>IF(AZ48="X",B48/Classement!$C$67,IF(Inventaire!BB48="X",Inventaire!B48/Classement!$C$69,IF(Inventaire!BF48="X",Inventaire!B48/Classement!$C$73,IF(Inventaire!BI48="X",Inventaire!B48/Classement!$C$76,IF(Inventaire!BA48="X",Inventaire!B48/Classement!$C$68,IF(Inventaire!BE48="X",Inventaire!B48/Classement!$C$72,IF(Inventaire!BG48="X",Inventaire!B48/Classement!$C$74,IF(Inventaire!BJ48="X",Inventaire!B48/Classement!$C$77,IF(Inventaire!BK48="X",Inventaire!B48/Classement!$C$78,IF(Inventaire!BL48="X",Inventaire!B48/Classement!$C$79,IF(Inventaire!BC48="X",Inventaire!B48/Classement!$C$70,IF(Inventaire!BD48="X",Inventaire!B48/Classement!$C$71,IF(Inventaire!BH48="X",Inventaire!B48/Classement!$C$75,0)))))))))))))</f>
        <v>0</v>
      </c>
      <c r="BV48" s="149">
        <f>IF(BM48="X",B48/Classement!$B$81,IF(BN48="X",B48/Classement!$B$82,0))</f>
        <v>0</v>
      </c>
      <c r="BW48" s="149">
        <f>IF(BM48="X",B48/Classement!$C$81,IF(BN48="X",B48/Classement!$C$82,0))</f>
        <v>0</v>
      </c>
    </row>
    <row r="49" spans="1:75" ht="13.5" thickBot="1" x14ac:dyDescent="0.25">
      <c r="A49" s="20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147" t="str">
        <f t="shared" si="2"/>
        <v xml:space="preserve"> </v>
      </c>
      <c r="AX49" s="147" t="str">
        <f t="shared" si="3"/>
        <v xml:space="preserve"> </v>
      </c>
      <c r="AY49" s="147" t="str">
        <f t="shared" si="4"/>
        <v xml:space="preserve"> </v>
      </c>
      <c r="AZ49" s="147" t="str">
        <f t="shared" si="5"/>
        <v xml:space="preserve"> </v>
      </c>
      <c r="BA49" s="147" t="str">
        <f t="shared" si="0"/>
        <v xml:space="preserve"> </v>
      </c>
      <c r="BB49" s="147" t="str">
        <f t="shared" si="1"/>
        <v xml:space="preserve"> </v>
      </c>
      <c r="BC49" s="147" t="str">
        <f t="shared" si="6"/>
        <v xml:space="preserve"> </v>
      </c>
      <c r="BD49" s="147" t="str">
        <f t="shared" si="7"/>
        <v xml:space="preserve"> </v>
      </c>
      <c r="BE49" s="147" t="str">
        <f t="shared" si="8"/>
        <v xml:space="preserve"> </v>
      </c>
      <c r="BF49" s="147" t="str">
        <f t="shared" si="9"/>
        <v xml:space="preserve"> </v>
      </c>
      <c r="BG49" s="147" t="str">
        <f t="shared" si="10"/>
        <v xml:space="preserve"> </v>
      </c>
      <c r="BH49" s="147" t="str">
        <f t="shared" si="11"/>
        <v xml:space="preserve"> </v>
      </c>
      <c r="BI49" s="147" t="str">
        <f t="shared" si="12"/>
        <v xml:space="preserve"> </v>
      </c>
      <c r="BJ49" s="147" t="str">
        <f t="shared" si="13"/>
        <v xml:space="preserve"> </v>
      </c>
      <c r="BK49" s="147" t="str">
        <f t="shared" si="14"/>
        <v xml:space="preserve"> </v>
      </c>
      <c r="BL49" s="147" t="str">
        <f t="shared" si="15"/>
        <v xml:space="preserve"> </v>
      </c>
      <c r="BM49" s="147" t="str">
        <f t="shared" si="16"/>
        <v xml:space="preserve"> </v>
      </c>
      <c r="BN49" s="147" t="str">
        <f t="shared" si="17"/>
        <v xml:space="preserve"> </v>
      </c>
      <c r="BO49" s="147" t="str">
        <f t="shared" si="18"/>
        <v xml:space="preserve"> </v>
      </c>
      <c r="BP49" s="147" t="str">
        <f t="shared" si="19"/>
        <v xml:space="preserve"> </v>
      </c>
      <c r="BQ49" s="148" t="str">
        <f t="shared" si="20"/>
        <v xml:space="preserve"> </v>
      </c>
      <c r="BR49" s="149">
        <f>IF(AW49="X",B49/Classement!$B$63,IF(Inventaire!AX49="X",Inventaire!B49/Classement!$B$64,IF(Inventaire!AY49="X",Inventaire!B49/Classement!$B$65,0)))</f>
        <v>0</v>
      </c>
      <c r="BS49" s="149">
        <f>IF(AW49="X",B49/Classement!$C$63,IF(Inventaire!AX49="X",Inventaire!B49/Classement!$C$64,IF(Inventaire!AY49="X",Inventaire!B49/Classement!$C$65,0)))</f>
        <v>0</v>
      </c>
      <c r="BT49" s="149">
        <f>IF(AZ49="X",B49/Classement!$B$67,IF(Inventaire!BB49="X",Inventaire!B49/Classement!$B$69,IF(Inventaire!BF49="X",Inventaire!B49/Classement!$B$73,IF(Inventaire!BI49="X",Inventaire!B49/Classement!$B$76,IF(Inventaire!BA49="X",Inventaire!B49/Classement!$B$68,IF(Inventaire!BE49="X",Inventaire!B49/Classement!$B$72,IF(Inventaire!BG49="X",Inventaire!B49/Classement!$B$74,IF(Inventaire!BJ49="X",Inventaire!B49/Classement!$B$77,IF(Inventaire!BK49="X",Inventaire!B49/Classement!$B$78,IF(Inventaire!BL49="X",Inventaire!B49/Classement!$B$79,IF(Inventaire!BC49="X",Inventaire!B49/Classement!$B$70,IF(Inventaire!BD49="X",Inventaire!B49/Classement!$B$71,IF(Inventaire!BH49="X",Inventaire!B49/Classement!$B$75,0)))))))))))))</f>
        <v>0</v>
      </c>
      <c r="BU49" s="149">
        <f>IF(AZ49="X",B49/Classement!$C$67,IF(Inventaire!BB49="X",Inventaire!B49/Classement!$C$69,IF(Inventaire!BF49="X",Inventaire!B49/Classement!$C$73,IF(Inventaire!BI49="X",Inventaire!B49/Classement!$C$76,IF(Inventaire!BA49="X",Inventaire!B49/Classement!$C$68,IF(Inventaire!BE49="X",Inventaire!B49/Classement!$C$72,IF(Inventaire!BG49="X",Inventaire!B49/Classement!$C$74,IF(Inventaire!BJ49="X",Inventaire!B49/Classement!$C$77,IF(Inventaire!BK49="X",Inventaire!B49/Classement!$C$78,IF(Inventaire!BL49="X",Inventaire!B49/Classement!$C$79,IF(Inventaire!BC49="X",Inventaire!B49/Classement!$C$70,IF(Inventaire!BD49="X",Inventaire!B49/Classement!$C$71,IF(Inventaire!BH49="X",Inventaire!B49/Classement!$C$75,0)))))))))))))</f>
        <v>0</v>
      </c>
      <c r="BV49" s="149">
        <f>IF(BM49="X",B49/Classement!$B$81,IF(BN49="X",B49/Classement!$B$82,0))</f>
        <v>0</v>
      </c>
      <c r="BW49" s="149">
        <f>IF(BM49="X",B49/Classement!$C$81,IF(BN49="X",B49/Classement!$C$82,0))</f>
        <v>0</v>
      </c>
    </row>
    <row r="50" spans="1:75" ht="13.5" thickBot="1" x14ac:dyDescent="0.25">
      <c r="A50" s="202"/>
      <c r="B50" s="203"/>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147" t="str">
        <f t="shared" si="2"/>
        <v xml:space="preserve"> </v>
      </c>
      <c r="AX50" s="147" t="str">
        <f t="shared" si="3"/>
        <v xml:space="preserve"> </v>
      </c>
      <c r="AY50" s="147" t="str">
        <f t="shared" si="4"/>
        <v xml:space="preserve"> </v>
      </c>
      <c r="AZ50" s="147" t="str">
        <f t="shared" si="5"/>
        <v xml:space="preserve"> </v>
      </c>
      <c r="BA50" s="147" t="str">
        <f t="shared" si="0"/>
        <v xml:space="preserve"> </v>
      </c>
      <c r="BB50" s="147" t="str">
        <f t="shared" si="1"/>
        <v xml:space="preserve"> </v>
      </c>
      <c r="BC50" s="147" t="str">
        <f t="shared" si="6"/>
        <v xml:space="preserve"> </v>
      </c>
      <c r="BD50" s="147" t="str">
        <f t="shared" si="7"/>
        <v xml:space="preserve"> </v>
      </c>
      <c r="BE50" s="147" t="str">
        <f t="shared" si="8"/>
        <v xml:space="preserve"> </v>
      </c>
      <c r="BF50" s="147" t="str">
        <f t="shared" si="9"/>
        <v xml:space="preserve"> </v>
      </c>
      <c r="BG50" s="147" t="str">
        <f t="shared" si="10"/>
        <v xml:space="preserve"> </v>
      </c>
      <c r="BH50" s="147" t="str">
        <f t="shared" si="11"/>
        <v xml:space="preserve"> </v>
      </c>
      <c r="BI50" s="147" t="str">
        <f t="shared" si="12"/>
        <v xml:space="preserve"> </v>
      </c>
      <c r="BJ50" s="147" t="str">
        <f t="shared" si="13"/>
        <v xml:space="preserve"> </v>
      </c>
      <c r="BK50" s="147" t="str">
        <f t="shared" si="14"/>
        <v xml:space="preserve"> </v>
      </c>
      <c r="BL50" s="147" t="str">
        <f t="shared" si="15"/>
        <v xml:space="preserve"> </v>
      </c>
      <c r="BM50" s="147" t="str">
        <f t="shared" si="16"/>
        <v xml:space="preserve"> </v>
      </c>
      <c r="BN50" s="147" t="str">
        <f t="shared" si="17"/>
        <v xml:space="preserve"> </v>
      </c>
      <c r="BO50" s="147" t="str">
        <f t="shared" si="18"/>
        <v xml:space="preserve"> </v>
      </c>
      <c r="BP50" s="147" t="str">
        <f t="shared" si="19"/>
        <v xml:space="preserve"> </v>
      </c>
      <c r="BQ50" s="148" t="str">
        <f t="shared" si="20"/>
        <v xml:space="preserve"> </v>
      </c>
      <c r="BR50" s="149">
        <f>IF(AW50="X",B50/Classement!$B$63,IF(Inventaire!AX50="X",Inventaire!B50/Classement!$B$64,IF(Inventaire!AY50="X",Inventaire!B50/Classement!$B$65,0)))</f>
        <v>0</v>
      </c>
      <c r="BS50" s="149">
        <f>IF(AW50="X",B50/Classement!$C$63,IF(Inventaire!AX50="X",Inventaire!B50/Classement!$C$64,IF(Inventaire!AY50="X",Inventaire!B50/Classement!$C$65,0)))</f>
        <v>0</v>
      </c>
      <c r="BT50" s="149">
        <f>IF(AZ50="X",B50/Classement!$B$67,IF(Inventaire!BB50="X",Inventaire!B50/Classement!$B$69,IF(Inventaire!BF50="X",Inventaire!B50/Classement!$B$73,IF(Inventaire!BI50="X",Inventaire!B50/Classement!$B$76,IF(Inventaire!BA50="X",Inventaire!B50/Classement!$B$68,IF(Inventaire!BE50="X",Inventaire!B50/Classement!$B$72,IF(Inventaire!BG50="X",Inventaire!B50/Classement!$B$74,IF(Inventaire!BJ50="X",Inventaire!B50/Classement!$B$77,IF(Inventaire!BK50="X",Inventaire!B50/Classement!$B$78,IF(Inventaire!BL50="X",Inventaire!B50/Classement!$B$79,IF(Inventaire!BC50="X",Inventaire!B50/Classement!$B$70,IF(Inventaire!BD50="X",Inventaire!B50/Classement!$B$71,IF(Inventaire!BH50="X",Inventaire!B50/Classement!$B$75,0)))))))))))))</f>
        <v>0</v>
      </c>
      <c r="BU50" s="149">
        <f>IF(AZ50="X",B50/Classement!$C$67,IF(Inventaire!BB50="X",Inventaire!B50/Classement!$C$69,IF(Inventaire!BF50="X",Inventaire!B50/Classement!$C$73,IF(Inventaire!BI50="X",Inventaire!B50/Classement!$C$76,IF(Inventaire!BA50="X",Inventaire!B50/Classement!$C$68,IF(Inventaire!BE50="X",Inventaire!B50/Classement!$C$72,IF(Inventaire!BG50="X",Inventaire!B50/Classement!$C$74,IF(Inventaire!BJ50="X",Inventaire!B50/Classement!$C$77,IF(Inventaire!BK50="X",Inventaire!B50/Classement!$C$78,IF(Inventaire!BL50="X",Inventaire!B50/Classement!$C$79,IF(Inventaire!BC50="X",Inventaire!B50/Classement!$C$70,IF(Inventaire!BD50="X",Inventaire!B50/Classement!$C$71,IF(Inventaire!BH50="X",Inventaire!B50/Classement!$C$75,0)))))))))))))</f>
        <v>0</v>
      </c>
      <c r="BV50" s="149">
        <f>IF(BM50="X",B50/Classement!$B$81,IF(BN50="X",B50/Classement!$B$82,0))</f>
        <v>0</v>
      </c>
      <c r="BW50" s="149">
        <f>IF(BM50="X",B50/Classement!$C$81,IF(BN50="X",B50/Classement!$C$82,0))</f>
        <v>0</v>
      </c>
    </row>
    <row r="51" spans="1:75" ht="13.5" thickBot="1" x14ac:dyDescent="0.25">
      <c r="A51" s="202"/>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147" t="str">
        <f t="shared" si="2"/>
        <v xml:space="preserve"> </v>
      </c>
      <c r="AX51" s="147" t="str">
        <f t="shared" si="3"/>
        <v xml:space="preserve"> </v>
      </c>
      <c r="AY51" s="147" t="str">
        <f t="shared" si="4"/>
        <v xml:space="preserve"> </v>
      </c>
      <c r="AZ51" s="147" t="str">
        <f t="shared" si="5"/>
        <v xml:space="preserve"> </v>
      </c>
      <c r="BA51" s="147" t="str">
        <f t="shared" si="0"/>
        <v xml:space="preserve"> </v>
      </c>
      <c r="BB51" s="147" t="str">
        <f t="shared" si="1"/>
        <v xml:space="preserve"> </v>
      </c>
      <c r="BC51" s="147" t="str">
        <f t="shared" si="6"/>
        <v xml:space="preserve"> </v>
      </c>
      <c r="BD51" s="147" t="str">
        <f t="shared" si="7"/>
        <v xml:space="preserve"> </v>
      </c>
      <c r="BE51" s="147" t="str">
        <f t="shared" si="8"/>
        <v xml:space="preserve"> </v>
      </c>
      <c r="BF51" s="147" t="str">
        <f t="shared" si="9"/>
        <v xml:space="preserve"> </v>
      </c>
      <c r="BG51" s="147" t="str">
        <f t="shared" si="10"/>
        <v xml:space="preserve"> </v>
      </c>
      <c r="BH51" s="147" t="str">
        <f t="shared" si="11"/>
        <v xml:space="preserve"> </v>
      </c>
      <c r="BI51" s="147" t="str">
        <f t="shared" si="12"/>
        <v xml:space="preserve"> </v>
      </c>
      <c r="BJ51" s="147" t="str">
        <f t="shared" si="13"/>
        <v xml:space="preserve"> </v>
      </c>
      <c r="BK51" s="147" t="str">
        <f t="shared" si="14"/>
        <v xml:space="preserve"> </v>
      </c>
      <c r="BL51" s="147" t="str">
        <f t="shared" si="15"/>
        <v xml:space="preserve"> </v>
      </c>
      <c r="BM51" s="147" t="str">
        <f t="shared" si="16"/>
        <v xml:space="preserve"> </v>
      </c>
      <c r="BN51" s="147" t="str">
        <f t="shared" si="17"/>
        <v xml:space="preserve"> </v>
      </c>
      <c r="BO51" s="147" t="str">
        <f t="shared" si="18"/>
        <v xml:space="preserve"> </v>
      </c>
      <c r="BP51" s="147" t="str">
        <f t="shared" si="19"/>
        <v xml:space="preserve"> </v>
      </c>
      <c r="BQ51" s="148" t="str">
        <f t="shared" si="20"/>
        <v xml:space="preserve"> </v>
      </c>
      <c r="BR51" s="149">
        <f>IF(AW51="X",B51/Classement!$B$63,IF(Inventaire!AX51="X",Inventaire!B51/Classement!$B$64,IF(Inventaire!AY51="X",Inventaire!B51/Classement!$B$65,0)))</f>
        <v>0</v>
      </c>
      <c r="BS51" s="149">
        <f>IF(AW51="X",B51/Classement!$C$63,IF(Inventaire!AX51="X",Inventaire!B51/Classement!$C$64,IF(Inventaire!AY51="X",Inventaire!B51/Classement!$C$65,0)))</f>
        <v>0</v>
      </c>
      <c r="BT51" s="149">
        <f>IF(AZ51="X",B51/Classement!$B$67,IF(Inventaire!BB51="X",Inventaire!B51/Classement!$B$69,IF(Inventaire!BF51="X",Inventaire!B51/Classement!$B$73,IF(Inventaire!BI51="X",Inventaire!B51/Classement!$B$76,IF(Inventaire!BA51="X",Inventaire!B51/Classement!$B$68,IF(Inventaire!BE51="X",Inventaire!B51/Classement!$B$72,IF(Inventaire!BG51="X",Inventaire!B51/Classement!$B$74,IF(Inventaire!BJ51="X",Inventaire!B51/Classement!$B$77,IF(Inventaire!BK51="X",Inventaire!B51/Classement!$B$78,IF(Inventaire!BL51="X",Inventaire!B51/Classement!$B$79,IF(Inventaire!BC51="X",Inventaire!B51/Classement!$B$70,IF(Inventaire!BD51="X",Inventaire!B51/Classement!$B$71,IF(Inventaire!BH51="X",Inventaire!B51/Classement!$B$75,0)))))))))))))</f>
        <v>0</v>
      </c>
      <c r="BU51" s="149">
        <f>IF(AZ51="X",B51/Classement!$C$67,IF(Inventaire!BB51="X",Inventaire!B51/Classement!$C$69,IF(Inventaire!BF51="X",Inventaire!B51/Classement!$C$73,IF(Inventaire!BI51="X",Inventaire!B51/Classement!$C$76,IF(Inventaire!BA51="X",Inventaire!B51/Classement!$C$68,IF(Inventaire!BE51="X",Inventaire!B51/Classement!$C$72,IF(Inventaire!BG51="X",Inventaire!B51/Classement!$C$74,IF(Inventaire!BJ51="X",Inventaire!B51/Classement!$C$77,IF(Inventaire!BK51="X",Inventaire!B51/Classement!$C$78,IF(Inventaire!BL51="X",Inventaire!B51/Classement!$C$79,IF(Inventaire!BC51="X",Inventaire!B51/Classement!$C$70,IF(Inventaire!BD51="X",Inventaire!B51/Classement!$C$71,IF(Inventaire!BH51="X",Inventaire!B51/Classement!$C$75,0)))))))))))))</f>
        <v>0</v>
      </c>
      <c r="BV51" s="149">
        <f>IF(BM51="X",B51/Classement!$B$81,IF(BN51="X",B51/Classement!$B$82,0))</f>
        <v>0</v>
      </c>
      <c r="BW51" s="149">
        <f>IF(BM51="X",B51/Classement!$C$81,IF(BN51="X",B51/Classement!$C$82,0))</f>
        <v>0</v>
      </c>
    </row>
    <row r="52" spans="1:75" ht="13.5" thickBot="1" x14ac:dyDescent="0.25">
      <c r="A52" s="202"/>
      <c r="B52" s="203"/>
      <c r="C52" s="203"/>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147" t="str">
        <f t="shared" si="2"/>
        <v xml:space="preserve"> </v>
      </c>
      <c r="AX52" s="147" t="str">
        <f t="shared" si="3"/>
        <v xml:space="preserve"> </v>
      </c>
      <c r="AY52" s="147" t="str">
        <f t="shared" si="4"/>
        <v xml:space="preserve"> </v>
      </c>
      <c r="AZ52" s="147" t="str">
        <f t="shared" si="5"/>
        <v xml:space="preserve"> </v>
      </c>
      <c r="BA52" s="147" t="str">
        <f t="shared" si="0"/>
        <v xml:space="preserve"> </v>
      </c>
      <c r="BB52" s="147" t="str">
        <f t="shared" si="1"/>
        <v xml:space="preserve"> </v>
      </c>
      <c r="BC52" s="147" t="str">
        <f t="shared" si="6"/>
        <v xml:space="preserve"> </v>
      </c>
      <c r="BD52" s="147" t="str">
        <f t="shared" si="7"/>
        <v xml:space="preserve"> </v>
      </c>
      <c r="BE52" s="147" t="str">
        <f t="shared" si="8"/>
        <v xml:space="preserve"> </v>
      </c>
      <c r="BF52" s="147" t="str">
        <f t="shared" si="9"/>
        <v xml:space="preserve"> </v>
      </c>
      <c r="BG52" s="147" t="str">
        <f t="shared" si="10"/>
        <v xml:space="preserve"> </v>
      </c>
      <c r="BH52" s="147" t="str">
        <f t="shared" si="11"/>
        <v xml:space="preserve"> </v>
      </c>
      <c r="BI52" s="147" t="str">
        <f t="shared" si="12"/>
        <v xml:space="preserve"> </v>
      </c>
      <c r="BJ52" s="147" t="str">
        <f t="shared" si="13"/>
        <v xml:space="preserve"> </v>
      </c>
      <c r="BK52" s="147" t="str">
        <f t="shared" si="14"/>
        <v xml:space="preserve"> </v>
      </c>
      <c r="BL52" s="147" t="str">
        <f t="shared" si="15"/>
        <v xml:space="preserve"> </v>
      </c>
      <c r="BM52" s="147" t="str">
        <f t="shared" si="16"/>
        <v xml:space="preserve"> </v>
      </c>
      <c r="BN52" s="147" t="str">
        <f t="shared" si="17"/>
        <v xml:space="preserve"> </v>
      </c>
      <c r="BO52" s="147" t="str">
        <f t="shared" si="18"/>
        <v xml:space="preserve"> </v>
      </c>
      <c r="BP52" s="147" t="str">
        <f t="shared" si="19"/>
        <v xml:space="preserve"> </v>
      </c>
      <c r="BQ52" s="148" t="str">
        <f t="shared" si="20"/>
        <v xml:space="preserve"> </v>
      </c>
      <c r="BR52" s="149">
        <f>IF(AW52="X",B52/Classement!$B$63,IF(Inventaire!AX52="X",Inventaire!B52/Classement!$B$64,IF(Inventaire!AY52="X",Inventaire!B52/Classement!$B$65,0)))</f>
        <v>0</v>
      </c>
      <c r="BS52" s="149">
        <f>IF(AW52="X",B52/Classement!$C$63,IF(Inventaire!AX52="X",Inventaire!B52/Classement!$C$64,IF(Inventaire!AY52="X",Inventaire!B52/Classement!$C$65,0)))</f>
        <v>0</v>
      </c>
      <c r="BT52" s="149">
        <f>IF(AZ52="X",B52/Classement!$B$67,IF(Inventaire!BB52="X",Inventaire!B52/Classement!$B$69,IF(Inventaire!BF52="X",Inventaire!B52/Classement!$B$73,IF(Inventaire!BI52="X",Inventaire!B52/Classement!$B$76,IF(Inventaire!BA52="X",Inventaire!B52/Classement!$B$68,IF(Inventaire!BE52="X",Inventaire!B52/Classement!$B$72,IF(Inventaire!BG52="X",Inventaire!B52/Classement!$B$74,IF(Inventaire!BJ52="X",Inventaire!B52/Classement!$B$77,IF(Inventaire!BK52="X",Inventaire!B52/Classement!$B$78,IF(Inventaire!BL52="X",Inventaire!B52/Classement!$B$79,IF(Inventaire!BC52="X",Inventaire!B52/Classement!$B$70,IF(Inventaire!BD52="X",Inventaire!B52/Classement!$B$71,IF(Inventaire!BH52="X",Inventaire!B52/Classement!$B$75,0)))))))))))))</f>
        <v>0</v>
      </c>
      <c r="BU52" s="149">
        <f>IF(AZ52="X",B52/Classement!$C$67,IF(Inventaire!BB52="X",Inventaire!B52/Classement!$C$69,IF(Inventaire!BF52="X",Inventaire!B52/Classement!$C$73,IF(Inventaire!BI52="X",Inventaire!B52/Classement!$C$76,IF(Inventaire!BA52="X",Inventaire!B52/Classement!$C$68,IF(Inventaire!BE52="X",Inventaire!B52/Classement!$C$72,IF(Inventaire!BG52="X",Inventaire!B52/Classement!$C$74,IF(Inventaire!BJ52="X",Inventaire!B52/Classement!$C$77,IF(Inventaire!BK52="X",Inventaire!B52/Classement!$C$78,IF(Inventaire!BL52="X",Inventaire!B52/Classement!$C$79,IF(Inventaire!BC52="X",Inventaire!B52/Classement!$C$70,IF(Inventaire!BD52="X",Inventaire!B52/Classement!$C$71,IF(Inventaire!BH52="X",Inventaire!B52/Classement!$C$75,0)))))))))))))</f>
        <v>0</v>
      </c>
      <c r="BV52" s="149">
        <f>IF(BM52="X",B52/Classement!$B$81,IF(BN52="X",B52/Classement!$B$82,0))</f>
        <v>0</v>
      </c>
      <c r="BW52" s="149">
        <f>IF(BM52="X",B52/Classement!$C$81,IF(BN52="X",B52/Classement!$C$82,0))</f>
        <v>0</v>
      </c>
    </row>
    <row r="53" spans="1:75" ht="13.5" thickBot="1" x14ac:dyDescent="0.25">
      <c r="A53" s="202"/>
      <c r="B53" s="203"/>
      <c r="C53" s="203"/>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147" t="str">
        <f t="shared" si="2"/>
        <v xml:space="preserve"> </v>
      </c>
      <c r="AX53" s="147" t="str">
        <f t="shared" si="3"/>
        <v xml:space="preserve"> </v>
      </c>
      <c r="AY53" s="147" t="str">
        <f t="shared" si="4"/>
        <v xml:space="preserve"> </v>
      </c>
      <c r="AZ53" s="147" t="str">
        <f t="shared" si="5"/>
        <v xml:space="preserve"> </v>
      </c>
      <c r="BA53" s="147" t="str">
        <f t="shared" si="0"/>
        <v xml:space="preserve"> </v>
      </c>
      <c r="BB53" s="147" t="str">
        <f t="shared" si="1"/>
        <v xml:space="preserve"> </v>
      </c>
      <c r="BC53" s="147" t="str">
        <f t="shared" si="6"/>
        <v xml:space="preserve"> </v>
      </c>
      <c r="BD53" s="147" t="str">
        <f t="shared" si="7"/>
        <v xml:space="preserve"> </v>
      </c>
      <c r="BE53" s="147" t="str">
        <f t="shared" si="8"/>
        <v xml:space="preserve"> </v>
      </c>
      <c r="BF53" s="147" t="str">
        <f t="shared" si="9"/>
        <v xml:space="preserve"> </v>
      </c>
      <c r="BG53" s="147" t="str">
        <f t="shared" si="10"/>
        <v xml:space="preserve"> </v>
      </c>
      <c r="BH53" s="147" t="str">
        <f t="shared" si="11"/>
        <v xml:space="preserve"> </v>
      </c>
      <c r="BI53" s="147" t="str">
        <f t="shared" si="12"/>
        <v xml:space="preserve"> </v>
      </c>
      <c r="BJ53" s="147" t="str">
        <f t="shared" si="13"/>
        <v xml:space="preserve"> </v>
      </c>
      <c r="BK53" s="147" t="str">
        <f t="shared" si="14"/>
        <v xml:space="preserve"> </v>
      </c>
      <c r="BL53" s="147" t="str">
        <f t="shared" si="15"/>
        <v xml:space="preserve"> </v>
      </c>
      <c r="BM53" s="147" t="str">
        <f t="shared" si="16"/>
        <v xml:space="preserve"> </v>
      </c>
      <c r="BN53" s="147" t="str">
        <f t="shared" si="17"/>
        <v xml:space="preserve"> </v>
      </c>
      <c r="BO53" s="147" t="str">
        <f t="shared" si="18"/>
        <v xml:space="preserve"> </v>
      </c>
      <c r="BP53" s="147" t="str">
        <f t="shared" si="19"/>
        <v xml:space="preserve"> </v>
      </c>
      <c r="BQ53" s="148" t="str">
        <f t="shared" si="20"/>
        <v xml:space="preserve"> </v>
      </c>
      <c r="BR53" s="149">
        <f>IF(AW53="X",B53/Classement!$B$63,IF(Inventaire!AX53="X",Inventaire!B53/Classement!$B$64,IF(Inventaire!AY53="X",Inventaire!B53/Classement!$B$65,0)))</f>
        <v>0</v>
      </c>
      <c r="BS53" s="149">
        <f>IF(AW53="X",B53/Classement!$C$63,IF(Inventaire!AX53="X",Inventaire!B53/Classement!$C$64,IF(Inventaire!AY53="X",Inventaire!B53/Classement!$C$65,0)))</f>
        <v>0</v>
      </c>
      <c r="BT53" s="149">
        <f>IF(AZ53="X",B53/Classement!$B$67,IF(Inventaire!BB53="X",Inventaire!B53/Classement!$B$69,IF(Inventaire!BF53="X",Inventaire!B53/Classement!$B$73,IF(Inventaire!BI53="X",Inventaire!B53/Classement!$B$76,IF(Inventaire!BA53="X",Inventaire!B53/Classement!$B$68,IF(Inventaire!BE53="X",Inventaire!B53/Classement!$B$72,IF(Inventaire!BG53="X",Inventaire!B53/Classement!$B$74,IF(Inventaire!BJ53="X",Inventaire!B53/Classement!$B$77,IF(Inventaire!BK53="X",Inventaire!B53/Classement!$B$78,IF(Inventaire!BL53="X",Inventaire!B53/Classement!$B$79,IF(Inventaire!BC53="X",Inventaire!B53/Classement!$B$70,IF(Inventaire!BD53="X",Inventaire!B53/Classement!$B$71,IF(Inventaire!BH53="X",Inventaire!B53/Classement!$B$75,0)))))))))))))</f>
        <v>0</v>
      </c>
      <c r="BU53" s="149">
        <f>IF(AZ53="X",B53/Classement!$C$67,IF(Inventaire!BB53="X",Inventaire!B53/Classement!$C$69,IF(Inventaire!BF53="X",Inventaire!B53/Classement!$C$73,IF(Inventaire!BI53="X",Inventaire!B53/Classement!$C$76,IF(Inventaire!BA53="X",Inventaire!B53/Classement!$C$68,IF(Inventaire!BE53="X",Inventaire!B53/Classement!$C$72,IF(Inventaire!BG53="X",Inventaire!B53/Classement!$C$74,IF(Inventaire!BJ53="X",Inventaire!B53/Classement!$C$77,IF(Inventaire!BK53="X",Inventaire!B53/Classement!$C$78,IF(Inventaire!BL53="X",Inventaire!B53/Classement!$C$79,IF(Inventaire!BC53="X",Inventaire!B53/Classement!$C$70,IF(Inventaire!BD53="X",Inventaire!B53/Classement!$C$71,IF(Inventaire!BH53="X",Inventaire!B53/Classement!$C$75,0)))))))))))))</f>
        <v>0</v>
      </c>
      <c r="BV53" s="149">
        <f>IF(BM53="X",B53/Classement!$B$81,IF(BN53="X",B53/Classement!$B$82,0))</f>
        <v>0</v>
      </c>
      <c r="BW53" s="149">
        <f>IF(BM53="X",B53/Classement!$C$81,IF(BN53="X",B53/Classement!$C$82,0))</f>
        <v>0</v>
      </c>
    </row>
    <row r="54" spans="1:75" ht="13.5" thickBot="1" x14ac:dyDescent="0.25">
      <c r="A54" s="202"/>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147" t="str">
        <f t="shared" si="2"/>
        <v xml:space="preserve"> </v>
      </c>
      <c r="AX54" s="147" t="str">
        <f t="shared" si="3"/>
        <v xml:space="preserve"> </v>
      </c>
      <c r="AY54" s="147" t="str">
        <f t="shared" si="4"/>
        <v xml:space="preserve"> </v>
      </c>
      <c r="AZ54" s="147" t="str">
        <f t="shared" si="5"/>
        <v xml:space="preserve"> </v>
      </c>
      <c r="BA54" s="147" t="str">
        <f t="shared" si="0"/>
        <v xml:space="preserve"> </v>
      </c>
      <c r="BB54" s="147" t="str">
        <f t="shared" si="1"/>
        <v xml:space="preserve"> </v>
      </c>
      <c r="BC54" s="147" t="str">
        <f t="shared" si="6"/>
        <v xml:space="preserve"> </v>
      </c>
      <c r="BD54" s="147" t="str">
        <f t="shared" si="7"/>
        <v xml:space="preserve"> </v>
      </c>
      <c r="BE54" s="147" t="str">
        <f t="shared" si="8"/>
        <v xml:space="preserve"> </v>
      </c>
      <c r="BF54" s="147" t="str">
        <f t="shared" si="9"/>
        <v xml:space="preserve"> </v>
      </c>
      <c r="BG54" s="147" t="str">
        <f t="shared" si="10"/>
        <v xml:space="preserve"> </v>
      </c>
      <c r="BH54" s="147" t="str">
        <f t="shared" si="11"/>
        <v xml:space="preserve"> </v>
      </c>
      <c r="BI54" s="147" t="str">
        <f t="shared" si="12"/>
        <v xml:space="preserve"> </v>
      </c>
      <c r="BJ54" s="147" t="str">
        <f t="shared" si="13"/>
        <v xml:space="preserve"> </v>
      </c>
      <c r="BK54" s="147" t="str">
        <f t="shared" si="14"/>
        <v xml:space="preserve"> </v>
      </c>
      <c r="BL54" s="147" t="str">
        <f t="shared" si="15"/>
        <v xml:space="preserve"> </v>
      </c>
      <c r="BM54" s="147" t="str">
        <f t="shared" si="16"/>
        <v xml:space="preserve"> </v>
      </c>
      <c r="BN54" s="147" t="str">
        <f t="shared" si="17"/>
        <v xml:space="preserve"> </v>
      </c>
      <c r="BO54" s="147" t="str">
        <f t="shared" si="18"/>
        <v xml:space="preserve"> </v>
      </c>
      <c r="BP54" s="147" t="str">
        <f t="shared" si="19"/>
        <v xml:space="preserve"> </v>
      </c>
      <c r="BQ54" s="148" t="str">
        <f t="shared" si="20"/>
        <v xml:space="preserve"> </v>
      </c>
      <c r="BR54" s="149">
        <f>IF(AW54="X",B54/Classement!$B$63,IF(Inventaire!AX54="X",Inventaire!B54/Classement!$B$64,IF(Inventaire!AY54="X",Inventaire!B54/Classement!$B$65,0)))</f>
        <v>0</v>
      </c>
      <c r="BS54" s="149">
        <f>IF(AW54="X",B54/Classement!$C$63,IF(Inventaire!AX54="X",Inventaire!B54/Classement!$C$64,IF(Inventaire!AY54="X",Inventaire!B54/Classement!$C$65,0)))</f>
        <v>0</v>
      </c>
      <c r="BT54" s="149">
        <f>IF(AZ54="X",B54/Classement!$B$67,IF(Inventaire!BB54="X",Inventaire!B54/Classement!$B$69,IF(Inventaire!BF54="X",Inventaire!B54/Classement!$B$73,IF(Inventaire!BI54="X",Inventaire!B54/Classement!$B$76,IF(Inventaire!BA54="X",Inventaire!B54/Classement!$B$68,IF(Inventaire!BE54="X",Inventaire!B54/Classement!$B$72,IF(Inventaire!BG54="X",Inventaire!B54/Classement!$B$74,IF(Inventaire!BJ54="X",Inventaire!B54/Classement!$B$77,IF(Inventaire!BK54="X",Inventaire!B54/Classement!$B$78,IF(Inventaire!BL54="X",Inventaire!B54/Classement!$B$79,IF(Inventaire!BC54="X",Inventaire!B54/Classement!$B$70,IF(Inventaire!BD54="X",Inventaire!B54/Classement!$B$71,IF(Inventaire!BH54="X",Inventaire!B54/Classement!$B$75,0)))))))))))))</f>
        <v>0</v>
      </c>
      <c r="BU54" s="149">
        <f>IF(AZ54="X",B54/Classement!$C$67,IF(Inventaire!BB54="X",Inventaire!B54/Classement!$C$69,IF(Inventaire!BF54="X",Inventaire!B54/Classement!$C$73,IF(Inventaire!BI54="X",Inventaire!B54/Classement!$C$76,IF(Inventaire!BA54="X",Inventaire!B54/Classement!$C$68,IF(Inventaire!BE54="X",Inventaire!B54/Classement!$C$72,IF(Inventaire!BG54="X",Inventaire!B54/Classement!$C$74,IF(Inventaire!BJ54="X",Inventaire!B54/Classement!$C$77,IF(Inventaire!BK54="X",Inventaire!B54/Classement!$C$78,IF(Inventaire!BL54="X",Inventaire!B54/Classement!$C$79,IF(Inventaire!BC54="X",Inventaire!B54/Classement!$C$70,IF(Inventaire!BD54="X",Inventaire!B54/Classement!$C$71,IF(Inventaire!BH54="X",Inventaire!B54/Classement!$C$75,0)))))))))))))</f>
        <v>0</v>
      </c>
      <c r="BV54" s="149">
        <f>IF(BM54="X",B54/Classement!$B$81,IF(BN54="X",B54/Classement!$B$82,0))</f>
        <v>0</v>
      </c>
      <c r="BW54" s="149">
        <f>IF(BM54="X",B54/Classement!$C$81,IF(BN54="X",B54/Classement!$C$82,0))</f>
        <v>0</v>
      </c>
    </row>
    <row r="55" spans="1:75" ht="13.5" thickBot="1" x14ac:dyDescent="0.25">
      <c r="A55" s="202"/>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147" t="str">
        <f t="shared" si="2"/>
        <v xml:space="preserve"> </v>
      </c>
      <c r="AX55" s="147" t="str">
        <f t="shared" si="3"/>
        <v xml:space="preserve"> </v>
      </c>
      <c r="AY55" s="147" t="str">
        <f t="shared" si="4"/>
        <v xml:space="preserve"> </v>
      </c>
      <c r="AZ55" s="147" t="str">
        <f t="shared" si="5"/>
        <v xml:space="preserve"> </v>
      </c>
      <c r="BA55" s="147" t="str">
        <f t="shared" si="0"/>
        <v xml:space="preserve"> </v>
      </c>
      <c r="BB55" s="147" t="str">
        <f t="shared" si="1"/>
        <v xml:space="preserve"> </v>
      </c>
      <c r="BC55" s="147" t="str">
        <f t="shared" si="6"/>
        <v xml:space="preserve"> </v>
      </c>
      <c r="BD55" s="147" t="str">
        <f t="shared" si="7"/>
        <v xml:space="preserve"> </v>
      </c>
      <c r="BE55" s="147" t="str">
        <f t="shared" si="8"/>
        <v xml:space="preserve"> </v>
      </c>
      <c r="BF55" s="147" t="str">
        <f t="shared" si="9"/>
        <v xml:space="preserve"> </v>
      </c>
      <c r="BG55" s="147" t="str">
        <f t="shared" si="10"/>
        <v xml:space="preserve"> </v>
      </c>
      <c r="BH55" s="147" t="str">
        <f t="shared" si="11"/>
        <v xml:space="preserve"> </v>
      </c>
      <c r="BI55" s="147" t="str">
        <f t="shared" si="12"/>
        <v xml:space="preserve"> </v>
      </c>
      <c r="BJ55" s="147" t="str">
        <f t="shared" si="13"/>
        <v xml:space="preserve"> </v>
      </c>
      <c r="BK55" s="147" t="str">
        <f t="shared" si="14"/>
        <v xml:space="preserve"> </v>
      </c>
      <c r="BL55" s="147" t="str">
        <f t="shared" si="15"/>
        <v xml:space="preserve"> </v>
      </c>
      <c r="BM55" s="147" t="str">
        <f t="shared" si="16"/>
        <v xml:space="preserve"> </v>
      </c>
      <c r="BN55" s="147" t="str">
        <f t="shared" si="17"/>
        <v xml:space="preserve"> </v>
      </c>
      <c r="BO55" s="147" t="str">
        <f t="shared" si="18"/>
        <v xml:space="preserve"> </v>
      </c>
      <c r="BP55" s="147" t="str">
        <f t="shared" si="19"/>
        <v xml:space="preserve"> </v>
      </c>
      <c r="BQ55" s="148" t="str">
        <f t="shared" si="20"/>
        <v xml:space="preserve"> </v>
      </c>
      <c r="BR55" s="149">
        <f>IF(AW55="X",B55/Classement!$B$63,IF(Inventaire!AX55="X",Inventaire!B55/Classement!$B$64,IF(Inventaire!AY55="X",Inventaire!B55/Classement!$B$65,0)))</f>
        <v>0</v>
      </c>
      <c r="BS55" s="149">
        <f>IF(AW55="X",B55/Classement!$C$63,IF(Inventaire!AX55="X",Inventaire!B55/Classement!$C$64,IF(Inventaire!AY55="X",Inventaire!B55/Classement!$C$65,0)))</f>
        <v>0</v>
      </c>
      <c r="BT55" s="149">
        <f>IF(AZ55="X",B55/Classement!$B$67,IF(Inventaire!BB55="X",Inventaire!B55/Classement!$B$69,IF(Inventaire!BF55="X",Inventaire!B55/Classement!$B$73,IF(Inventaire!BI55="X",Inventaire!B55/Classement!$B$76,IF(Inventaire!BA55="X",Inventaire!B55/Classement!$B$68,IF(Inventaire!BE55="X",Inventaire!B55/Classement!$B$72,IF(Inventaire!BG55="X",Inventaire!B55/Classement!$B$74,IF(Inventaire!BJ55="X",Inventaire!B55/Classement!$B$77,IF(Inventaire!BK55="X",Inventaire!B55/Classement!$B$78,IF(Inventaire!BL55="X",Inventaire!B55/Classement!$B$79,IF(Inventaire!BC55="X",Inventaire!B55/Classement!$B$70,IF(Inventaire!BD55="X",Inventaire!B55/Classement!$B$71,IF(Inventaire!BH55="X",Inventaire!B55/Classement!$B$75,0)))))))))))))</f>
        <v>0</v>
      </c>
      <c r="BU55" s="149">
        <f>IF(AZ55="X",B55/Classement!$C$67,IF(Inventaire!BB55="X",Inventaire!B55/Classement!$C$69,IF(Inventaire!BF55="X",Inventaire!B55/Classement!$C$73,IF(Inventaire!BI55="X",Inventaire!B55/Classement!$C$76,IF(Inventaire!BA55="X",Inventaire!B55/Classement!$C$68,IF(Inventaire!BE55="X",Inventaire!B55/Classement!$C$72,IF(Inventaire!BG55="X",Inventaire!B55/Classement!$C$74,IF(Inventaire!BJ55="X",Inventaire!B55/Classement!$C$77,IF(Inventaire!BK55="X",Inventaire!B55/Classement!$C$78,IF(Inventaire!BL55="X",Inventaire!B55/Classement!$C$79,IF(Inventaire!BC55="X",Inventaire!B55/Classement!$C$70,IF(Inventaire!BD55="X",Inventaire!B55/Classement!$C$71,IF(Inventaire!BH55="X",Inventaire!B55/Classement!$C$75,0)))))))))))))</f>
        <v>0</v>
      </c>
      <c r="BV55" s="149">
        <f>IF(BM55="X",B55/Classement!$B$81,IF(BN55="X",B55/Classement!$B$82,0))</f>
        <v>0</v>
      </c>
      <c r="BW55" s="149">
        <f>IF(BM55="X",B55/Classement!$C$81,IF(BN55="X",B55/Classement!$C$82,0))</f>
        <v>0</v>
      </c>
    </row>
    <row r="56" spans="1:75" ht="13.5" thickBot="1" x14ac:dyDescent="0.25">
      <c r="A56" s="202"/>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147" t="str">
        <f t="shared" si="2"/>
        <v xml:space="preserve"> </v>
      </c>
      <c r="AX56" s="147" t="str">
        <f t="shared" si="3"/>
        <v xml:space="preserve"> </v>
      </c>
      <c r="AY56" s="147" t="str">
        <f t="shared" si="4"/>
        <v xml:space="preserve"> </v>
      </c>
      <c r="AZ56" s="147" t="str">
        <f t="shared" si="5"/>
        <v xml:space="preserve"> </v>
      </c>
      <c r="BA56" s="147" t="str">
        <f t="shared" si="0"/>
        <v xml:space="preserve"> </v>
      </c>
      <c r="BB56" s="147" t="str">
        <f t="shared" si="1"/>
        <v xml:space="preserve"> </v>
      </c>
      <c r="BC56" s="147" t="str">
        <f t="shared" si="6"/>
        <v xml:space="preserve"> </v>
      </c>
      <c r="BD56" s="147" t="str">
        <f t="shared" si="7"/>
        <v xml:space="preserve"> </v>
      </c>
      <c r="BE56" s="147" t="str">
        <f t="shared" si="8"/>
        <v xml:space="preserve"> </v>
      </c>
      <c r="BF56" s="147" t="str">
        <f t="shared" si="9"/>
        <v xml:space="preserve"> </v>
      </c>
      <c r="BG56" s="147" t="str">
        <f t="shared" si="10"/>
        <v xml:space="preserve"> </v>
      </c>
      <c r="BH56" s="147" t="str">
        <f t="shared" si="11"/>
        <v xml:space="preserve"> </v>
      </c>
      <c r="BI56" s="147" t="str">
        <f t="shared" si="12"/>
        <v xml:space="preserve"> </v>
      </c>
      <c r="BJ56" s="147" t="str">
        <f t="shared" si="13"/>
        <v xml:space="preserve"> </v>
      </c>
      <c r="BK56" s="147" t="str">
        <f t="shared" si="14"/>
        <v xml:space="preserve"> </v>
      </c>
      <c r="BL56" s="147" t="str">
        <f t="shared" si="15"/>
        <v xml:space="preserve"> </v>
      </c>
      <c r="BM56" s="147" t="str">
        <f t="shared" si="16"/>
        <v xml:space="preserve"> </v>
      </c>
      <c r="BN56" s="147" t="str">
        <f t="shared" si="17"/>
        <v xml:space="preserve"> </v>
      </c>
      <c r="BO56" s="147" t="str">
        <f t="shared" si="18"/>
        <v xml:space="preserve"> </v>
      </c>
      <c r="BP56" s="147" t="str">
        <f t="shared" si="19"/>
        <v xml:space="preserve"> </v>
      </c>
      <c r="BQ56" s="148" t="str">
        <f t="shared" si="20"/>
        <v xml:space="preserve"> </v>
      </c>
      <c r="BR56" s="149">
        <f>IF(AW56="X",B56/Classement!$B$63,IF(Inventaire!AX56="X",Inventaire!B56/Classement!$B$64,IF(Inventaire!AY56="X",Inventaire!B56/Classement!$B$65,0)))</f>
        <v>0</v>
      </c>
      <c r="BS56" s="149">
        <f>IF(AW56="X",B56/Classement!$C$63,IF(Inventaire!AX56="X",Inventaire!B56/Classement!$C$64,IF(Inventaire!AY56="X",Inventaire!B56/Classement!$C$65,0)))</f>
        <v>0</v>
      </c>
      <c r="BT56" s="149">
        <f>IF(AZ56="X",B56/Classement!$B$67,IF(Inventaire!BB56="X",Inventaire!B56/Classement!$B$69,IF(Inventaire!BF56="X",Inventaire!B56/Classement!$B$73,IF(Inventaire!BI56="X",Inventaire!B56/Classement!$B$76,IF(Inventaire!BA56="X",Inventaire!B56/Classement!$B$68,IF(Inventaire!BE56="X",Inventaire!B56/Classement!$B$72,IF(Inventaire!BG56="X",Inventaire!B56/Classement!$B$74,IF(Inventaire!BJ56="X",Inventaire!B56/Classement!$B$77,IF(Inventaire!BK56="X",Inventaire!B56/Classement!$B$78,IF(Inventaire!BL56="X",Inventaire!B56/Classement!$B$79,IF(Inventaire!BC56="X",Inventaire!B56/Classement!$B$70,IF(Inventaire!BD56="X",Inventaire!B56/Classement!$B$71,IF(Inventaire!BH56="X",Inventaire!B56/Classement!$B$75,0)))))))))))))</f>
        <v>0</v>
      </c>
      <c r="BU56" s="149">
        <f>IF(AZ56="X",B56/Classement!$C$67,IF(Inventaire!BB56="X",Inventaire!B56/Classement!$C$69,IF(Inventaire!BF56="X",Inventaire!B56/Classement!$C$73,IF(Inventaire!BI56="X",Inventaire!B56/Classement!$C$76,IF(Inventaire!BA56="X",Inventaire!B56/Classement!$C$68,IF(Inventaire!BE56="X",Inventaire!B56/Classement!$C$72,IF(Inventaire!BG56="X",Inventaire!B56/Classement!$C$74,IF(Inventaire!BJ56="X",Inventaire!B56/Classement!$C$77,IF(Inventaire!BK56="X",Inventaire!B56/Classement!$C$78,IF(Inventaire!BL56="X",Inventaire!B56/Classement!$C$79,IF(Inventaire!BC56="X",Inventaire!B56/Classement!$C$70,IF(Inventaire!BD56="X",Inventaire!B56/Classement!$C$71,IF(Inventaire!BH56="X",Inventaire!B56/Classement!$C$75,0)))))))))))))</f>
        <v>0</v>
      </c>
      <c r="BV56" s="149">
        <f>IF(BM56="X",B56/Classement!$B$81,IF(BN56="X",B56/Classement!$B$82,0))</f>
        <v>0</v>
      </c>
      <c r="BW56" s="149">
        <f>IF(BM56="X",B56/Classement!$C$81,IF(BN56="X",B56/Classement!$C$82,0))</f>
        <v>0</v>
      </c>
    </row>
    <row r="57" spans="1:75" ht="13.5" thickBot="1" x14ac:dyDescent="0.25">
      <c r="A57" s="202"/>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147" t="str">
        <f t="shared" si="2"/>
        <v xml:space="preserve"> </v>
      </c>
      <c r="AX57" s="147" t="str">
        <f t="shared" si="3"/>
        <v xml:space="preserve"> </v>
      </c>
      <c r="AY57" s="147" t="str">
        <f t="shared" si="4"/>
        <v xml:space="preserve"> </v>
      </c>
      <c r="AZ57" s="147" t="str">
        <f t="shared" si="5"/>
        <v xml:space="preserve"> </v>
      </c>
      <c r="BA57" s="147" t="str">
        <f t="shared" si="0"/>
        <v xml:space="preserve"> </v>
      </c>
      <c r="BB57" s="147" t="str">
        <f t="shared" si="1"/>
        <v xml:space="preserve"> </v>
      </c>
      <c r="BC57" s="147" t="str">
        <f t="shared" si="6"/>
        <v xml:space="preserve"> </v>
      </c>
      <c r="BD57" s="147" t="str">
        <f t="shared" si="7"/>
        <v xml:space="preserve"> </v>
      </c>
      <c r="BE57" s="147" t="str">
        <f t="shared" si="8"/>
        <v xml:space="preserve"> </v>
      </c>
      <c r="BF57" s="147" t="str">
        <f t="shared" si="9"/>
        <v xml:space="preserve"> </v>
      </c>
      <c r="BG57" s="147" t="str">
        <f t="shared" si="10"/>
        <v xml:space="preserve"> </v>
      </c>
      <c r="BH57" s="147" t="str">
        <f t="shared" si="11"/>
        <v xml:space="preserve"> </v>
      </c>
      <c r="BI57" s="147" t="str">
        <f t="shared" si="12"/>
        <v xml:space="preserve"> </v>
      </c>
      <c r="BJ57" s="147" t="str">
        <f t="shared" si="13"/>
        <v xml:space="preserve"> </v>
      </c>
      <c r="BK57" s="147" t="str">
        <f t="shared" si="14"/>
        <v xml:space="preserve"> </v>
      </c>
      <c r="BL57" s="147" t="str">
        <f t="shared" si="15"/>
        <v xml:space="preserve"> </v>
      </c>
      <c r="BM57" s="147" t="str">
        <f t="shared" si="16"/>
        <v xml:space="preserve"> </v>
      </c>
      <c r="BN57" s="147" t="str">
        <f t="shared" si="17"/>
        <v xml:space="preserve"> </v>
      </c>
      <c r="BO57" s="147" t="str">
        <f t="shared" si="18"/>
        <v xml:space="preserve"> </v>
      </c>
      <c r="BP57" s="147" t="str">
        <f t="shared" si="19"/>
        <v xml:space="preserve"> </v>
      </c>
      <c r="BQ57" s="148" t="str">
        <f t="shared" si="20"/>
        <v xml:space="preserve"> </v>
      </c>
      <c r="BR57" s="149">
        <f>IF(AW57="X",B57/Classement!$B$63,IF(Inventaire!AX57="X",Inventaire!B57/Classement!$B$64,IF(Inventaire!AY57="X",Inventaire!B57/Classement!$B$65,0)))</f>
        <v>0</v>
      </c>
      <c r="BS57" s="149">
        <f>IF(AW57="X",B57/Classement!$C$63,IF(Inventaire!AX57="X",Inventaire!B57/Classement!$C$64,IF(Inventaire!AY57="X",Inventaire!B57/Classement!$C$65,0)))</f>
        <v>0</v>
      </c>
      <c r="BT57" s="149">
        <f>IF(AZ57="X",B57/Classement!$B$67,IF(Inventaire!BB57="X",Inventaire!B57/Classement!$B$69,IF(Inventaire!BF57="X",Inventaire!B57/Classement!$B$73,IF(Inventaire!BI57="X",Inventaire!B57/Classement!$B$76,IF(Inventaire!BA57="X",Inventaire!B57/Classement!$B$68,IF(Inventaire!BE57="X",Inventaire!B57/Classement!$B$72,IF(Inventaire!BG57="X",Inventaire!B57/Classement!$B$74,IF(Inventaire!BJ57="X",Inventaire!B57/Classement!$B$77,IF(Inventaire!BK57="X",Inventaire!B57/Classement!$B$78,IF(Inventaire!BL57="X",Inventaire!B57/Classement!$B$79,IF(Inventaire!BC57="X",Inventaire!B57/Classement!$B$70,IF(Inventaire!BD57="X",Inventaire!B57/Classement!$B$71,IF(Inventaire!BH57="X",Inventaire!B57/Classement!$B$75,0)))))))))))))</f>
        <v>0</v>
      </c>
      <c r="BU57" s="149">
        <f>IF(AZ57="X",B57/Classement!$C$67,IF(Inventaire!BB57="X",Inventaire!B57/Classement!$C$69,IF(Inventaire!BF57="X",Inventaire!B57/Classement!$C$73,IF(Inventaire!BI57="X",Inventaire!B57/Classement!$C$76,IF(Inventaire!BA57="X",Inventaire!B57/Classement!$C$68,IF(Inventaire!BE57="X",Inventaire!B57/Classement!$C$72,IF(Inventaire!BG57="X",Inventaire!B57/Classement!$C$74,IF(Inventaire!BJ57="X",Inventaire!B57/Classement!$C$77,IF(Inventaire!BK57="X",Inventaire!B57/Classement!$C$78,IF(Inventaire!BL57="X",Inventaire!B57/Classement!$C$79,IF(Inventaire!BC57="X",Inventaire!B57/Classement!$C$70,IF(Inventaire!BD57="X",Inventaire!B57/Classement!$C$71,IF(Inventaire!BH57="X",Inventaire!B57/Classement!$C$75,0)))))))))))))</f>
        <v>0</v>
      </c>
      <c r="BV57" s="149">
        <f>IF(BM57="X",B57/Classement!$B$81,IF(BN57="X",B57/Classement!$B$82,0))</f>
        <v>0</v>
      </c>
      <c r="BW57" s="149">
        <f>IF(BM57="X",B57/Classement!$C$81,IF(BN57="X",B57/Classement!$C$82,0))</f>
        <v>0</v>
      </c>
    </row>
    <row r="58" spans="1:75" ht="13.5" thickBot="1" x14ac:dyDescent="0.25">
      <c r="A58" s="202"/>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147" t="str">
        <f t="shared" si="2"/>
        <v xml:space="preserve"> </v>
      </c>
      <c r="AX58" s="147" t="str">
        <f t="shared" si="3"/>
        <v xml:space="preserve"> </v>
      </c>
      <c r="AY58" s="147" t="str">
        <f t="shared" si="4"/>
        <v xml:space="preserve"> </v>
      </c>
      <c r="AZ58" s="147" t="str">
        <f t="shared" si="5"/>
        <v xml:space="preserve"> </v>
      </c>
      <c r="BA58" s="147" t="str">
        <f t="shared" si="0"/>
        <v xml:space="preserve"> </v>
      </c>
      <c r="BB58" s="147" t="str">
        <f t="shared" si="1"/>
        <v xml:space="preserve"> </v>
      </c>
      <c r="BC58" s="147" t="str">
        <f t="shared" si="6"/>
        <v xml:space="preserve"> </v>
      </c>
      <c r="BD58" s="147" t="str">
        <f t="shared" si="7"/>
        <v xml:space="preserve"> </v>
      </c>
      <c r="BE58" s="147" t="str">
        <f t="shared" si="8"/>
        <v xml:space="preserve"> </v>
      </c>
      <c r="BF58" s="147" t="str">
        <f t="shared" si="9"/>
        <v xml:space="preserve"> </v>
      </c>
      <c r="BG58" s="147" t="str">
        <f t="shared" si="10"/>
        <v xml:space="preserve"> </v>
      </c>
      <c r="BH58" s="147" t="str">
        <f t="shared" si="11"/>
        <v xml:space="preserve"> </v>
      </c>
      <c r="BI58" s="147" t="str">
        <f t="shared" si="12"/>
        <v xml:space="preserve"> </v>
      </c>
      <c r="BJ58" s="147" t="str">
        <f t="shared" si="13"/>
        <v xml:space="preserve"> </v>
      </c>
      <c r="BK58" s="147" t="str">
        <f t="shared" si="14"/>
        <v xml:space="preserve"> </v>
      </c>
      <c r="BL58" s="147" t="str">
        <f t="shared" si="15"/>
        <v xml:space="preserve"> </v>
      </c>
      <c r="BM58" s="147" t="str">
        <f t="shared" si="16"/>
        <v xml:space="preserve"> </v>
      </c>
      <c r="BN58" s="147" t="str">
        <f t="shared" si="17"/>
        <v xml:space="preserve"> </v>
      </c>
      <c r="BO58" s="147" t="str">
        <f t="shared" si="18"/>
        <v xml:space="preserve"> </v>
      </c>
      <c r="BP58" s="147" t="str">
        <f t="shared" si="19"/>
        <v xml:space="preserve"> </v>
      </c>
      <c r="BQ58" s="148" t="str">
        <f t="shared" si="20"/>
        <v xml:space="preserve"> </v>
      </c>
      <c r="BR58" s="149">
        <f>IF(AW58="X",B58/Classement!$B$63,IF(Inventaire!AX58="X",Inventaire!B58/Classement!$B$64,IF(Inventaire!AY58="X",Inventaire!B58/Classement!$B$65,0)))</f>
        <v>0</v>
      </c>
      <c r="BS58" s="149">
        <f>IF(AW58="X",B58/Classement!$C$63,IF(Inventaire!AX58="X",Inventaire!B58/Classement!$C$64,IF(Inventaire!AY58="X",Inventaire!B58/Classement!$C$65,0)))</f>
        <v>0</v>
      </c>
      <c r="BT58" s="149">
        <f>IF(AZ58="X",B58/Classement!$B$67,IF(Inventaire!BB58="X",Inventaire!B58/Classement!$B$69,IF(Inventaire!BF58="X",Inventaire!B58/Classement!$B$73,IF(Inventaire!BI58="X",Inventaire!B58/Classement!$B$76,IF(Inventaire!BA58="X",Inventaire!B58/Classement!$B$68,IF(Inventaire!BE58="X",Inventaire!B58/Classement!$B$72,IF(Inventaire!BG58="X",Inventaire!B58/Classement!$B$74,IF(Inventaire!BJ58="X",Inventaire!B58/Classement!$B$77,IF(Inventaire!BK58="X",Inventaire!B58/Classement!$B$78,IF(Inventaire!BL58="X",Inventaire!B58/Classement!$B$79,IF(Inventaire!BC58="X",Inventaire!B58/Classement!$B$70,IF(Inventaire!BD58="X",Inventaire!B58/Classement!$B$71,IF(Inventaire!BH58="X",Inventaire!B58/Classement!$B$75,0)))))))))))))</f>
        <v>0</v>
      </c>
      <c r="BU58" s="149">
        <f>IF(AZ58="X",B58/Classement!$C$67,IF(Inventaire!BB58="X",Inventaire!B58/Classement!$C$69,IF(Inventaire!BF58="X",Inventaire!B58/Classement!$C$73,IF(Inventaire!BI58="X",Inventaire!B58/Classement!$C$76,IF(Inventaire!BA58="X",Inventaire!B58/Classement!$C$68,IF(Inventaire!BE58="X",Inventaire!B58/Classement!$C$72,IF(Inventaire!BG58="X",Inventaire!B58/Classement!$C$74,IF(Inventaire!BJ58="X",Inventaire!B58/Classement!$C$77,IF(Inventaire!BK58="X",Inventaire!B58/Classement!$C$78,IF(Inventaire!BL58="X",Inventaire!B58/Classement!$C$79,IF(Inventaire!BC58="X",Inventaire!B58/Classement!$C$70,IF(Inventaire!BD58="X",Inventaire!B58/Classement!$C$71,IF(Inventaire!BH58="X",Inventaire!B58/Classement!$C$75,0)))))))))))))</f>
        <v>0</v>
      </c>
      <c r="BV58" s="149">
        <f>IF(BM58="X",B58/Classement!$B$81,IF(BN58="X",B58/Classement!$B$82,0))</f>
        <v>0</v>
      </c>
      <c r="BW58" s="149">
        <f>IF(BM58="X",B58/Classement!$C$81,IF(BN58="X",B58/Classement!$C$82,0))</f>
        <v>0</v>
      </c>
    </row>
    <row r="59" spans="1:75" ht="13.5" thickBot="1" x14ac:dyDescent="0.25">
      <c r="A59" s="20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147" t="str">
        <f t="shared" si="2"/>
        <v xml:space="preserve"> </v>
      </c>
      <c r="AX59" s="147" t="str">
        <f t="shared" si="3"/>
        <v xml:space="preserve"> </v>
      </c>
      <c r="AY59" s="147" t="str">
        <f t="shared" si="4"/>
        <v xml:space="preserve"> </v>
      </c>
      <c r="AZ59" s="147" t="str">
        <f t="shared" si="5"/>
        <v xml:space="preserve"> </v>
      </c>
      <c r="BA59" s="147" t="str">
        <f t="shared" si="0"/>
        <v xml:space="preserve"> </v>
      </c>
      <c r="BB59" s="147" t="str">
        <f t="shared" si="1"/>
        <v xml:space="preserve"> </v>
      </c>
      <c r="BC59" s="147" t="str">
        <f t="shared" si="6"/>
        <v xml:space="preserve"> </v>
      </c>
      <c r="BD59" s="147" t="str">
        <f t="shared" si="7"/>
        <v xml:space="preserve"> </v>
      </c>
      <c r="BE59" s="147" t="str">
        <f t="shared" si="8"/>
        <v xml:space="preserve"> </v>
      </c>
      <c r="BF59" s="147" t="str">
        <f t="shared" si="9"/>
        <v xml:space="preserve"> </v>
      </c>
      <c r="BG59" s="147" t="str">
        <f t="shared" si="10"/>
        <v xml:space="preserve"> </v>
      </c>
      <c r="BH59" s="147" t="str">
        <f t="shared" si="11"/>
        <v xml:space="preserve"> </v>
      </c>
      <c r="BI59" s="147" t="str">
        <f t="shared" si="12"/>
        <v xml:space="preserve"> </v>
      </c>
      <c r="BJ59" s="147" t="str">
        <f t="shared" si="13"/>
        <v xml:space="preserve"> </v>
      </c>
      <c r="BK59" s="147" t="str">
        <f t="shared" si="14"/>
        <v xml:space="preserve"> </v>
      </c>
      <c r="BL59" s="147" t="str">
        <f t="shared" si="15"/>
        <v xml:space="preserve"> </v>
      </c>
      <c r="BM59" s="147" t="str">
        <f t="shared" si="16"/>
        <v xml:space="preserve"> </v>
      </c>
      <c r="BN59" s="147" t="str">
        <f t="shared" si="17"/>
        <v xml:space="preserve"> </v>
      </c>
      <c r="BO59" s="147" t="str">
        <f t="shared" si="18"/>
        <v xml:space="preserve"> </v>
      </c>
      <c r="BP59" s="147" t="str">
        <f t="shared" si="19"/>
        <v xml:space="preserve"> </v>
      </c>
      <c r="BQ59" s="148" t="str">
        <f t="shared" si="20"/>
        <v xml:space="preserve"> </v>
      </c>
      <c r="BR59" s="149">
        <f>IF(AW59="X",B59/Classement!$B$63,IF(Inventaire!AX59="X",Inventaire!B59/Classement!$B$64,IF(Inventaire!AY59="X",Inventaire!B59/Classement!$B$65,0)))</f>
        <v>0</v>
      </c>
      <c r="BS59" s="149">
        <f>IF(AW59="X",B59/Classement!$C$63,IF(Inventaire!AX59="X",Inventaire!B59/Classement!$C$64,IF(Inventaire!AY59="X",Inventaire!B59/Classement!$C$65,0)))</f>
        <v>0</v>
      </c>
      <c r="BT59" s="149">
        <f>IF(AZ59="X",B59/Classement!$B$67,IF(Inventaire!BB59="X",Inventaire!B59/Classement!$B$69,IF(Inventaire!BF59="X",Inventaire!B59/Classement!$B$73,IF(Inventaire!BI59="X",Inventaire!B59/Classement!$B$76,IF(Inventaire!BA59="X",Inventaire!B59/Classement!$B$68,IF(Inventaire!BE59="X",Inventaire!B59/Classement!$B$72,IF(Inventaire!BG59="X",Inventaire!B59/Classement!$B$74,IF(Inventaire!BJ59="X",Inventaire!B59/Classement!$B$77,IF(Inventaire!BK59="X",Inventaire!B59/Classement!$B$78,IF(Inventaire!BL59="X",Inventaire!B59/Classement!$B$79,IF(Inventaire!BC59="X",Inventaire!B59/Classement!$B$70,IF(Inventaire!BD59="X",Inventaire!B59/Classement!$B$71,IF(Inventaire!BH59="X",Inventaire!B59/Classement!$B$75,0)))))))))))))</f>
        <v>0</v>
      </c>
      <c r="BU59" s="149">
        <f>IF(AZ59="X",B59/Classement!$C$67,IF(Inventaire!BB59="X",Inventaire!B59/Classement!$C$69,IF(Inventaire!BF59="X",Inventaire!B59/Classement!$C$73,IF(Inventaire!BI59="X",Inventaire!B59/Classement!$C$76,IF(Inventaire!BA59="X",Inventaire!B59/Classement!$C$68,IF(Inventaire!BE59="X",Inventaire!B59/Classement!$C$72,IF(Inventaire!BG59="X",Inventaire!B59/Classement!$C$74,IF(Inventaire!BJ59="X",Inventaire!B59/Classement!$C$77,IF(Inventaire!BK59="X",Inventaire!B59/Classement!$C$78,IF(Inventaire!BL59="X",Inventaire!B59/Classement!$C$79,IF(Inventaire!BC59="X",Inventaire!B59/Classement!$C$70,IF(Inventaire!BD59="X",Inventaire!B59/Classement!$C$71,IF(Inventaire!BH59="X",Inventaire!B59/Classement!$C$75,0)))))))))))))</f>
        <v>0</v>
      </c>
      <c r="BV59" s="149">
        <f>IF(BM59="X",B59/Classement!$B$81,IF(BN59="X",B59/Classement!$B$82,0))</f>
        <v>0</v>
      </c>
      <c r="BW59" s="149">
        <f>IF(BM59="X",B59/Classement!$C$81,IF(BN59="X",B59/Classement!$C$82,0))</f>
        <v>0</v>
      </c>
    </row>
    <row r="60" spans="1:75" ht="13.5" thickBot="1" x14ac:dyDescent="0.25">
      <c r="A60" s="202"/>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147" t="str">
        <f t="shared" si="2"/>
        <v xml:space="preserve"> </v>
      </c>
      <c r="AX60" s="147" t="str">
        <f t="shared" si="3"/>
        <v xml:space="preserve"> </v>
      </c>
      <c r="AY60" s="147" t="str">
        <f t="shared" si="4"/>
        <v xml:space="preserve"> </v>
      </c>
      <c r="AZ60" s="147" t="str">
        <f t="shared" si="5"/>
        <v xml:space="preserve"> </v>
      </c>
      <c r="BA60" s="147" t="str">
        <f t="shared" si="0"/>
        <v xml:space="preserve"> </v>
      </c>
      <c r="BB60" s="147" t="str">
        <f t="shared" si="1"/>
        <v xml:space="preserve"> </v>
      </c>
      <c r="BC60" s="147" t="str">
        <f t="shared" si="6"/>
        <v xml:space="preserve"> </v>
      </c>
      <c r="BD60" s="147" t="str">
        <f t="shared" si="7"/>
        <v xml:space="preserve"> </v>
      </c>
      <c r="BE60" s="147" t="str">
        <f t="shared" si="8"/>
        <v xml:space="preserve"> </v>
      </c>
      <c r="BF60" s="147" t="str">
        <f t="shared" si="9"/>
        <v xml:space="preserve"> </v>
      </c>
      <c r="BG60" s="147" t="str">
        <f t="shared" si="10"/>
        <v xml:space="preserve"> </v>
      </c>
      <c r="BH60" s="147" t="str">
        <f t="shared" si="11"/>
        <v xml:space="preserve"> </v>
      </c>
      <c r="BI60" s="147" t="str">
        <f t="shared" si="12"/>
        <v xml:space="preserve"> </v>
      </c>
      <c r="BJ60" s="147" t="str">
        <f t="shared" si="13"/>
        <v xml:space="preserve"> </v>
      </c>
      <c r="BK60" s="147" t="str">
        <f t="shared" si="14"/>
        <v xml:space="preserve"> </v>
      </c>
      <c r="BL60" s="147" t="str">
        <f t="shared" si="15"/>
        <v xml:space="preserve"> </v>
      </c>
      <c r="BM60" s="147" t="str">
        <f t="shared" si="16"/>
        <v xml:space="preserve"> </v>
      </c>
      <c r="BN60" s="147" t="str">
        <f t="shared" si="17"/>
        <v xml:space="preserve"> </v>
      </c>
      <c r="BO60" s="147" t="str">
        <f t="shared" si="18"/>
        <v xml:space="preserve"> </v>
      </c>
      <c r="BP60" s="147" t="str">
        <f t="shared" si="19"/>
        <v xml:space="preserve"> </v>
      </c>
      <c r="BQ60" s="148" t="str">
        <f t="shared" si="20"/>
        <v xml:space="preserve"> </v>
      </c>
      <c r="BR60" s="149">
        <f>IF(AW60="X",B60/Classement!$B$63,IF(Inventaire!AX60="X",Inventaire!B60/Classement!$B$64,IF(Inventaire!AY60="X",Inventaire!B60/Classement!$B$65,0)))</f>
        <v>0</v>
      </c>
      <c r="BS60" s="149">
        <f>IF(AW60="X",B60/Classement!$C$63,IF(Inventaire!AX60="X",Inventaire!B60/Classement!$C$64,IF(Inventaire!AY60="X",Inventaire!B60/Classement!$C$65,0)))</f>
        <v>0</v>
      </c>
      <c r="BT60" s="149">
        <f>IF(AZ60="X",B60/Classement!$B$67,IF(Inventaire!BB60="X",Inventaire!B60/Classement!$B$69,IF(Inventaire!BF60="X",Inventaire!B60/Classement!$B$73,IF(Inventaire!BI60="X",Inventaire!B60/Classement!$B$76,IF(Inventaire!BA60="X",Inventaire!B60/Classement!$B$68,IF(Inventaire!BE60="X",Inventaire!B60/Classement!$B$72,IF(Inventaire!BG60="X",Inventaire!B60/Classement!$B$74,IF(Inventaire!BJ60="X",Inventaire!B60/Classement!$B$77,IF(Inventaire!BK60="X",Inventaire!B60/Classement!$B$78,IF(Inventaire!BL60="X",Inventaire!B60/Classement!$B$79,IF(Inventaire!BC60="X",Inventaire!B60/Classement!$B$70,IF(Inventaire!BD60="X",Inventaire!B60/Classement!$B$71,IF(Inventaire!BH60="X",Inventaire!B60/Classement!$B$75,0)))))))))))))</f>
        <v>0</v>
      </c>
      <c r="BU60" s="149">
        <f>IF(AZ60="X",B60/Classement!$C$67,IF(Inventaire!BB60="X",Inventaire!B60/Classement!$C$69,IF(Inventaire!BF60="X",Inventaire!B60/Classement!$C$73,IF(Inventaire!BI60="X",Inventaire!B60/Classement!$C$76,IF(Inventaire!BA60="X",Inventaire!B60/Classement!$C$68,IF(Inventaire!BE60="X",Inventaire!B60/Classement!$C$72,IF(Inventaire!BG60="X",Inventaire!B60/Classement!$C$74,IF(Inventaire!BJ60="X",Inventaire!B60/Classement!$C$77,IF(Inventaire!BK60="X",Inventaire!B60/Classement!$C$78,IF(Inventaire!BL60="X",Inventaire!B60/Classement!$C$79,IF(Inventaire!BC60="X",Inventaire!B60/Classement!$C$70,IF(Inventaire!BD60="X",Inventaire!B60/Classement!$C$71,IF(Inventaire!BH60="X",Inventaire!B60/Classement!$C$75,0)))))))))))))</f>
        <v>0</v>
      </c>
      <c r="BV60" s="149">
        <f>IF(BM60="X",B60/Classement!$B$81,IF(BN60="X",B60/Classement!$B$82,0))</f>
        <v>0</v>
      </c>
      <c r="BW60" s="149">
        <f>IF(BM60="X",B60/Classement!$C$81,IF(BN60="X",B60/Classement!$C$82,0))</f>
        <v>0</v>
      </c>
    </row>
    <row r="61" spans="1:75" ht="13.5" thickBot="1" x14ac:dyDescent="0.25">
      <c r="A61" s="2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147" t="str">
        <f t="shared" si="2"/>
        <v xml:space="preserve"> </v>
      </c>
      <c r="AX61" s="147" t="str">
        <f t="shared" si="3"/>
        <v xml:space="preserve"> </v>
      </c>
      <c r="AY61" s="147" t="str">
        <f t="shared" si="4"/>
        <v xml:space="preserve"> </v>
      </c>
      <c r="AZ61" s="147" t="str">
        <f t="shared" si="5"/>
        <v xml:space="preserve"> </v>
      </c>
      <c r="BA61" s="147" t="str">
        <f t="shared" si="0"/>
        <v xml:space="preserve"> </v>
      </c>
      <c r="BB61" s="147" t="str">
        <f t="shared" si="1"/>
        <v xml:space="preserve"> </v>
      </c>
      <c r="BC61" s="147" t="str">
        <f t="shared" si="6"/>
        <v xml:space="preserve"> </v>
      </c>
      <c r="BD61" s="147" t="str">
        <f t="shared" si="7"/>
        <v xml:space="preserve"> </v>
      </c>
      <c r="BE61" s="147" t="str">
        <f t="shared" si="8"/>
        <v xml:space="preserve"> </v>
      </c>
      <c r="BF61" s="147" t="str">
        <f t="shared" si="9"/>
        <v xml:space="preserve"> </v>
      </c>
      <c r="BG61" s="147" t="str">
        <f t="shared" si="10"/>
        <v xml:space="preserve"> </v>
      </c>
      <c r="BH61" s="147" t="str">
        <f t="shared" si="11"/>
        <v xml:space="preserve"> </v>
      </c>
      <c r="BI61" s="147" t="str">
        <f t="shared" si="12"/>
        <v xml:space="preserve"> </v>
      </c>
      <c r="BJ61" s="147" t="str">
        <f t="shared" si="13"/>
        <v xml:space="preserve"> </v>
      </c>
      <c r="BK61" s="147" t="str">
        <f t="shared" si="14"/>
        <v xml:space="preserve"> </v>
      </c>
      <c r="BL61" s="147" t="str">
        <f t="shared" si="15"/>
        <v xml:space="preserve"> </v>
      </c>
      <c r="BM61" s="147" t="str">
        <f t="shared" si="16"/>
        <v xml:space="preserve"> </v>
      </c>
      <c r="BN61" s="147" t="str">
        <f t="shared" si="17"/>
        <v xml:space="preserve"> </v>
      </c>
      <c r="BO61" s="147" t="str">
        <f t="shared" si="18"/>
        <v xml:space="preserve"> </v>
      </c>
      <c r="BP61" s="147" t="str">
        <f t="shared" si="19"/>
        <v xml:space="preserve"> </v>
      </c>
      <c r="BQ61" s="148" t="str">
        <f t="shared" si="20"/>
        <v xml:space="preserve"> </v>
      </c>
      <c r="BR61" s="149">
        <f>IF(AW61="X",B61/Classement!$B$63,IF(Inventaire!AX61="X",Inventaire!B61/Classement!$B$64,IF(Inventaire!AY61="X",Inventaire!B61/Classement!$B$65,0)))</f>
        <v>0</v>
      </c>
      <c r="BS61" s="149">
        <f>IF(AW61="X",B61/Classement!$C$63,IF(Inventaire!AX61="X",Inventaire!B61/Classement!$C$64,IF(Inventaire!AY61="X",Inventaire!B61/Classement!$C$65,0)))</f>
        <v>0</v>
      </c>
      <c r="BT61" s="149">
        <f>IF(AZ61="X",B61/Classement!$B$67,IF(Inventaire!BB61="X",Inventaire!B61/Classement!$B$69,IF(Inventaire!BF61="X",Inventaire!B61/Classement!$B$73,IF(Inventaire!BI61="X",Inventaire!B61/Classement!$B$76,IF(Inventaire!BA61="X",Inventaire!B61/Classement!$B$68,IF(Inventaire!BE61="X",Inventaire!B61/Classement!$B$72,IF(Inventaire!BG61="X",Inventaire!B61/Classement!$B$74,IF(Inventaire!BJ61="X",Inventaire!B61/Classement!$B$77,IF(Inventaire!BK61="X",Inventaire!B61/Classement!$B$78,IF(Inventaire!BL61="X",Inventaire!B61/Classement!$B$79,IF(Inventaire!BC61="X",Inventaire!B61/Classement!$B$70,IF(Inventaire!BD61="X",Inventaire!B61/Classement!$B$71,IF(Inventaire!BH61="X",Inventaire!B61/Classement!$B$75,0)))))))))))))</f>
        <v>0</v>
      </c>
      <c r="BU61" s="149">
        <f>IF(AZ61="X",B61/Classement!$C$67,IF(Inventaire!BB61="X",Inventaire!B61/Classement!$C$69,IF(Inventaire!BF61="X",Inventaire!B61/Classement!$C$73,IF(Inventaire!BI61="X",Inventaire!B61/Classement!$C$76,IF(Inventaire!BA61="X",Inventaire!B61/Classement!$C$68,IF(Inventaire!BE61="X",Inventaire!B61/Classement!$C$72,IF(Inventaire!BG61="X",Inventaire!B61/Classement!$C$74,IF(Inventaire!BJ61="X",Inventaire!B61/Classement!$C$77,IF(Inventaire!BK61="X",Inventaire!B61/Classement!$C$78,IF(Inventaire!BL61="X",Inventaire!B61/Classement!$C$79,IF(Inventaire!BC61="X",Inventaire!B61/Classement!$C$70,IF(Inventaire!BD61="X",Inventaire!B61/Classement!$C$71,IF(Inventaire!BH61="X",Inventaire!B61/Classement!$C$75,0)))))))))))))</f>
        <v>0</v>
      </c>
      <c r="BV61" s="149">
        <f>IF(BM61="X",B61/Classement!$B$81,IF(BN61="X",B61/Classement!$B$82,0))</f>
        <v>0</v>
      </c>
      <c r="BW61" s="149">
        <f>IF(BM61="X",B61/Classement!$C$81,IF(BN61="X",B61/Classement!$C$82,0))</f>
        <v>0</v>
      </c>
    </row>
    <row r="62" spans="1:75" ht="13.5" thickBot="1" x14ac:dyDescent="0.25">
      <c r="A62" s="202"/>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147" t="str">
        <f t="shared" si="2"/>
        <v xml:space="preserve"> </v>
      </c>
      <c r="AX62" s="147" t="str">
        <f t="shared" si="3"/>
        <v xml:space="preserve"> </v>
      </c>
      <c r="AY62" s="147" t="str">
        <f t="shared" si="4"/>
        <v xml:space="preserve"> </v>
      </c>
      <c r="AZ62" s="147" t="str">
        <f t="shared" si="5"/>
        <v xml:space="preserve"> </v>
      </c>
      <c r="BA62" s="147" t="str">
        <f t="shared" si="0"/>
        <v xml:space="preserve"> </v>
      </c>
      <c r="BB62" s="147" t="str">
        <f t="shared" si="1"/>
        <v xml:space="preserve"> </v>
      </c>
      <c r="BC62" s="147" t="str">
        <f t="shared" si="6"/>
        <v xml:space="preserve"> </v>
      </c>
      <c r="BD62" s="147" t="str">
        <f t="shared" si="7"/>
        <v xml:space="preserve"> </v>
      </c>
      <c r="BE62" s="147" t="str">
        <f t="shared" si="8"/>
        <v xml:space="preserve"> </v>
      </c>
      <c r="BF62" s="147" t="str">
        <f t="shared" si="9"/>
        <v xml:space="preserve"> </v>
      </c>
      <c r="BG62" s="147" t="str">
        <f t="shared" si="10"/>
        <v xml:space="preserve"> </v>
      </c>
      <c r="BH62" s="147" t="str">
        <f t="shared" si="11"/>
        <v xml:space="preserve"> </v>
      </c>
      <c r="BI62" s="147" t="str">
        <f t="shared" si="12"/>
        <v xml:space="preserve"> </v>
      </c>
      <c r="BJ62" s="147" t="str">
        <f t="shared" si="13"/>
        <v xml:space="preserve"> </v>
      </c>
      <c r="BK62" s="147" t="str">
        <f t="shared" si="14"/>
        <v xml:space="preserve"> </v>
      </c>
      <c r="BL62" s="147" t="str">
        <f t="shared" si="15"/>
        <v xml:space="preserve"> </v>
      </c>
      <c r="BM62" s="147" t="str">
        <f t="shared" si="16"/>
        <v xml:space="preserve"> </v>
      </c>
      <c r="BN62" s="147" t="str">
        <f t="shared" si="17"/>
        <v xml:space="preserve"> </v>
      </c>
      <c r="BO62" s="147" t="str">
        <f t="shared" si="18"/>
        <v xml:space="preserve"> </v>
      </c>
      <c r="BP62" s="147" t="str">
        <f t="shared" si="19"/>
        <v xml:space="preserve"> </v>
      </c>
      <c r="BQ62" s="148" t="str">
        <f t="shared" si="20"/>
        <v xml:space="preserve"> </v>
      </c>
      <c r="BR62" s="149">
        <f>IF(AW62="X",B62/Classement!$B$63,IF(Inventaire!AX62="X",Inventaire!B62/Classement!$B$64,IF(Inventaire!AY62="X",Inventaire!B62/Classement!$B$65,0)))</f>
        <v>0</v>
      </c>
      <c r="BS62" s="149">
        <f>IF(AW62="X",B62/Classement!$C$63,IF(Inventaire!AX62="X",Inventaire!B62/Classement!$C$64,IF(Inventaire!AY62="X",Inventaire!B62/Classement!$C$65,0)))</f>
        <v>0</v>
      </c>
      <c r="BT62" s="149">
        <f>IF(AZ62="X",B62/Classement!$B$67,IF(Inventaire!BB62="X",Inventaire!B62/Classement!$B$69,IF(Inventaire!BF62="X",Inventaire!B62/Classement!$B$73,IF(Inventaire!BI62="X",Inventaire!B62/Classement!$B$76,IF(Inventaire!BA62="X",Inventaire!B62/Classement!$B$68,IF(Inventaire!BE62="X",Inventaire!B62/Classement!$B$72,IF(Inventaire!BG62="X",Inventaire!B62/Classement!$B$74,IF(Inventaire!BJ62="X",Inventaire!B62/Classement!$B$77,IF(Inventaire!BK62="X",Inventaire!B62/Classement!$B$78,IF(Inventaire!BL62="X",Inventaire!B62/Classement!$B$79,IF(Inventaire!BC62="X",Inventaire!B62/Classement!$B$70,IF(Inventaire!BD62="X",Inventaire!B62/Classement!$B$71,IF(Inventaire!BH62="X",Inventaire!B62/Classement!$B$75,0)))))))))))))</f>
        <v>0</v>
      </c>
      <c r="BU62" s="149">
        <f>IF(AZ62="X",B62/Classement!$C$67,IF(Inventaire!BB62="X",Inventaire!B62/Classement!$C$69,IF(Inventaire!BF62="X",Inventaire!B62/Classement!$C$73,IF(Inventaire!BI62="X",Inventaire!B62/Classement!$C$76,IF(Inventaire!BA62="X",Inventaire!B62/Classement!$C$68,IF(Inventaire!BE62="X",Inventaire!B62/Classement!$C$72,IF(Inventaire!BG62="X",Inventaire!B62/Classement!$C$74,IF(Inventaire!BJ62="X",Inventaire!B62/Classement!$C$77,IF(Inventaire!BK62="X",Inventaire!B62/Classement!$C$78,IF(Inventaire!BL62="X",Inventaire!B62/Classement!$C$79,IF(Inventaire!BC62="X",Inventaire!B62/Classement!$C$70,IF(Inventaire!BD62="X",Inventaire!B62/Classement!$C$71,IF(Inventaire!BH62="X",Inventaire!B62/Classement!$C$75,0)))))))))))))</f>
        <v>0</v>
      </c>
      <c r="BV62" s="149">
        <f>IF(BM62="X",B62/Classement!$B$81,IF(BN62="X",B62/Classement!$B$82,0))</f>
        <v>0</v>
      </c>
      <c r="BW62" s="149">
        <f>IF(BM62="X",B62/Classement!$C$81,IF(BN62="X",B62/Classement!$C$82,0))</f>
        <v>0</v>
      </c>
    </row>
    <row r="63" spans="1:75" ht="13.5" thickBot="1" x14ac:dyDescent="0.25">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147" t="str">
        <f t="shared" si="2"/>
        <v xml:space="preserve"> </v>
      </c>
      <c r="AX63" s="147" t="str">
        <f t="shared" si="3"/>
        <v xml:space="preserve"> </v>
      </c>
      <c r="AY63" s="147" t="str">
        <f t="shared" si="4"/>
        <v xml:space="preserve"> </v>
      </c>
      <c r="AZ63" s="147" t="str">
        <f t="shared" si="5"/>
        <v xml:space="preserve"> </v>
      </c>
      <c r="BA63" s="147" t="str">
        <f t="shared" si="0"/>
        <v xml:space="preserve"> </v>
      </c>
      <c r="BB63" s="147" t="str">
        <f t="shared" si="1"/>
        <v xml:space="preserve"> </v>
      </c>
      <c r="BC63" s="147" t="str">
        <f t="shared" si="6"/>
        <v xml:space="preserve"> </v>
      </c>
      <c r="BD63" s="147" t="str">
        <f t="shared" si="7"/>
        <v xml:space="preserve"> </v>
      </c>
      <c r="BE63" s="147" t="str">
        <f t="shared" si="8"/>
        <v xml:space="preserve"> </v>
      </c>
      <c r="BF63" s="147" t="str">
        <f t="shared" si="9"/>
        <v xml:space="preserve"> </v>
      </c>
      <c r="BG63" s="147" t="str">
        <f t="shared" si="10"/>
        <v xml:space="preserve"> </v>
      </c>
      <c r="BH63" s="147" t="str">
        <f t="shared" si="11"/>
        <v xml:space="preserve"> </v>
      </c>
      <c r="BI63" s="147" t="str">
        <f t="shared" si="12"/>
        <v xml:space="preserve"> </v>
      </c>
      <c r="BJ63" s="147" t="str">
        <f t="shared" si="13"/>
        <v xml:space="preserve"> </v>
      </c>
      <c r="BK63" s="147" t="str">
        <f t="shared" si="14"/>
        <v xml:space="preserve"> </v>
      </c>
      <c r="BL63" s="147" t="str">
        <f t="shared" si="15"/>
        <v xml:space="preserve"> </v>
      </c>
      <c r="BM63" s="147" t="str">
        <f t="shared" si="16"/>
        <v xml:space="preserve"> </v>
      </c>
      <c r="BN63" s="147" t="str">
        <f t="shared" si="17"/>
        <v xml:space="preserve"> </v>
      </c>
      <c r="BO63" s="147" t="str">
        <f t="shared" si="18"/>
        <v xml:space="preserve"> </v>
      </c>
      <c r="BP63" s="147" t="str">
        <f t="shared" si="19"/>
        <v xml:space="preserve"> </v>
      </c>
      <c r="BQ63" s="148" t="str">
        <f t="shared" si="20"/>
        <v xml:space="preserve"> </v>
      </c>
      <c r="BR63" s="149">
        <f>IF(AW63="X",B63/Classement!$B$63,IF(Inventaire!AX63="X",Inventaire!B63/Classement!$B$64,IF(Inventaire!AY63="X",Inventaire!B63/Classement!$B$65,0)))</f>
        <v>0</v>
      </c>
      <c r="BS63" s="149">
        <f>IF(AW63="X",B63/Classement!$C$63,IF(Inventaire!AX63="X",Inventaire!B63/Classement!$C$64,IF(Inventaire!AY63="X",Inventaire!B63/Classement!$C$65,0)))</f>
        <v>0</v>
      </c>
      <c r="BT63" s="149">
        <f>IF(AZ63="X",B63/Classement!$B$67,IF(Inventaire!BB63="X",Inventaire!B63/Classement!$B$69,IF(Inventaire!BF63="X",Inventaire!B63/Classement!$B$73,IF(Inventaire!BI63="X",Inventaire!B63/Classement!$B$76,IF(Inventaire!BA63="X",Inventaire!B63/Classement!$B$68,IF(Inventaire!BE63="X",Inventaire!B63/Classement!$B$72,IF(Inventaire!BG63="X",Inventaire!B63/Classement!$B$74,IF(Inventaire!BJ63="X",Inventaire!B63/Classement!$B$77,IF(Inventaire!BK63="X",Inventaire!B63/Classement!$B$78,IF(Inventaire!BL63="X",Inventaire!B63/Classement!$B$79,IF(Inventaire!BC63="X",Inventaire!B63/Classement!$B$70,IF(Inventaire!BD63="X",Inventaire!B63/Classement!$B$71,IF(Inventaire!BH63="X",Inventaire!B63/Classement!$B$75,0)))))))))))))</f>
        <v>0</v>
      </c>
      <c r="BU63" s="149">
        <f>IF(AZ63="X",B63/Classement!$C$67,IF(Inventaire!BB63="X",Inventaire!B63/Classement!$C$69,IF(Inventaire!BF63="X",Inventaire!B63/Classement!$C$73,IF(Inventaire!BI63="X",Inventaire!B63/Classement!$C$76,IF(Inventaire!BA63="X",Inventaire!B63/Classement!$C$68,IF(Inventaire!BE63="X",Inventaire!B63/Classement!$C$72,IF(Inventaire!BG63="X",Inventaire!B63/Classement!$C$74,IF(Inventaire!BJ63="X",Inventaire!B63/Classement!$C$77,IF(Inventaire!BK63="X",Inventaire!B63/Classement!$C$78,IF(Inventaire!BL63="X",Inventaire!B63/Classement!$C$79,IF(Inventaire!BC63="X",Inventaire!B63/Classement!$C$70,IF(Inventaire!BD63="X",Inventaire!B63/Classement!$C$71,IF(Inventaire!BH63="X",Inventaire!B63/Classement!$C$75,0)))))))))))))</f>
        <v>0</v>
      </c>
      <c r="BV63" s="149">
        <f>IF(BM63="X",B63/Classement!$B$81,IF(BN63="X",B63/Classement!$B$82,0))</f>
        <v>0</v>
      </c>
      <c r="BW63" s="149">
        <f>IF(BM63="X",B63/Classement!$C$81,IF(BN63="X",B63/Classement!$C$82,0))</f>
        <v>0</v>
      </c>
    </row>
    <row r="64" spans="1:75" ht="26.25" customHeight="1" thickBot="1" x14ac:dyDescent="0.25">
      <c r="A64" s="224" t="s">
        <v>133</v>
      </c>
      <c r="B64" s="225"/>
      <c r="C64" s="225"/>
      <c r="D64" s="226"/>
      <c r="E64" s="150"/>
      <c r="F64" s="150"/>
      <c r="G64" s="150"/>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1">
        <f>SUMIF(DangH1,"X",B19:B63)</f>
        <v>0</v>
      </c>
      <c r="AX64" s="151">
        <f>SUMIF(DangH2,"X",B19:B63)</f>
        <v>0</v>
      </c>
      <c r="AY64" s="151">
        <f>SUMIF(DangH3,"X",B19:B63)</f>
        <v>0</v>
      </c>
      <c r="AZ64" s="151">
        <f>SUMIF(DangP1a,"X",B19:B63)</f>
        <v>0</v>
      </c>
      <c r="BA64" s="151">
        <f>SUMIF(DangP1b,"X",B19:B63)</f>
        <v>0</v>
      </c>
      <c r="BB64" s="151">
        <f>SUMIF(DangP2,"X",B19:B63)</f>
        <v>0</v>
      </c>
      <c r="BC64" s="151">
        <f>SUMIF(DangP3a,"X",B19:B63)</f>
        <v>0</v>
      </c>
      <c r="BD64" s="151">
        <f>SUMIF(DangP3b,"X",B19:B63)</f>
        <v>0</v>
      </c>
      <c r="BE64" s="151">
        <f>SUMIF(DangP4,"X",B19:B63)</f>
        <v>0</v>
      </c>
      <c r="BF64" s="151">
        <f>SUMIF(DangP5a,"X",B19:B63)</f>
        <v>0</v>
      </c>
      <c r="BG64" s="151">
        <f>SUMIF(DangP5b,"X",B19:B63)</f>
        <v>0</v>
      </c>
      <c r="BH64" s="151">
        <f>SUMIF(DangP5c,"X",B19:B63)</f>
        <v>0</v>
      </c>
      <c r="BI64" s="151">
        <f>SUMIF(DangP6a,"X",B19:B63)</f>
        <v>0</v>
      </c>
      <c r="BJ64" s="151">
        <f>SUMIF(DangP6b,"X",B19:B63)</f>
        <v>0</v>
      </c>
      <c r="BK64" s="151">
        <f>SUMIF(DangP7,"X",B19:B63)</f>
        <v>0</v>
      </c>
      <c r="BL64" s="151">
        <f>SUMIF(DangP8,"X",B19:B63)</f>
        <v>0</v>
      </c>
      <c r="BM64" s="151">
        <f>SUMIF(DangE1,"X",B19:B63)</f>
        <v>0</v>
      </c>
      <c r="BN64" s="151">
        <f>SUMIF(DangE2,"X",B19:B63)</f>
        <v>0</v>
      </c>
      <c r="BO64" s="151">
        <f>SUMIF(DangO1,"X",B19:B63)</f>
        <v>0</v>
      </c>
      <c r="BP64" s="151">
        <f>SUMIF(DangO2,"X",B19:B63)</f>
        <v>0</v>
      </c>
      <c r="BQ64" s="152">
        <f>SUMIF(DangO3,"X",B19:B63)</f>
        <v>0</v>
      </c>
      <c r="BR64" s="149">
        <f>SUM(BR19:BR63)</f>
        <v>0</v>
      </c>
      <c r="BS64" s="149">
        <f>SUM(BS19:BS63)</f>
        <v>0</v>
      </c>
      <c r="BT64" s="149">
        <f>SUM(BT19:BT62)</f>
        <v>0</v>
      </c>
      <c r="BU64" s="149">
        <f t="shared" ref="BU64:BW64" si="21">SUM(BU19:BU63)</f>
        <v>0</v>
      </c>
      <c r="BV64" s="149">
        <f t="shared" si="21"/>
        <v>0</v>
      </c>
      <c r="BW64" s="149">
        <f t="shared" si="21"/>
        <v>0</v>
      </c>
    </row>
    <row r="66" spans="1:1" x14ac:dyDescent="0.2">
      <c r="A66" s="153" t="s">
        <v>368</v>
      </c>
    </row>
    <row r="67" spans="1:1" x14ac:dyDescent="0.2">
      <c r="A67" s="136" t="s">
        <v>382</v>
      </c>
    </row>
    <row r="68" spans="1:1" x14ac:dyDescent="0.2">
      <c r="A68" s="136" t="s">
        <v>383</v>
      </c>
    </row>
    <row r="69" spans="1:1" x14ac:dyDescent="0.2">
      <c r="A69" s="136" t="s">
        <v>384</v>
      </c>
    </row>
    <row r="70" spans="1:1" x14ac:dyDescent="0.2">
      <c r="A70" s="136" t="s">
        <v>385</v>
      </c>
    </row>
    <row r="71" spans="1:1" x14ac:dyDescent="0.2">
      <c r="A71" s="136" t="s">
        <v>386</v>
      </c>
    </row>
    <row r="72" spans="1:1" x14ac:dyDescent="0.2">
      <c r="A72" s="136" t="s">
        <v>387</v>
      </c>
    </row>
    <row r="73" spans="1:1" x14ac:dyDescent="0.2">
      <c r="A73" s="136" t="s">
        <v>388</v>
      </c>
    </row>
    <row r="74" spans="1:1" x14ac:dyDescent="0.2">
      <c r="A74" s="136" t="s">
        <v>389</v>
      </c>
    </row>
    <row r="75" spans="1:1" x14ac:dyDescent="0.2">
      <c r="A75" s="136" t="s">
        <v>390</v>
      </c>
    </row>
    <row r="76" spans="1:1" x14ac:dyDescent="0.2">
      <c r="A76" s="136" t="s">
        <v>391</v>
      </c>
    </row>
    <row r="77" spans="1:1" x14ac:dyDescent="0.2">
      <c r="A77" s="136" t="s">
        <v>392</v>
      </c>
    </row>
    <row r="78" spans="1:1" x14ac:dyDescent="0.2">
      <c r="A78" s="136" t="s">
        <v>426</v>
      </c>
    </row>
    <row r="79" spans="1:1" x14ac:dyDescent="0.2">
      <c r="A79" s="136" t="s">
        <v>393</v>
      </c>
    </row>
    <row r="80" spans="1:1" x14ac:dyDescent="0.2">
      <c r="A80" s="136" t="s">
        <v>394</v>
      </c>
    </row>
    <row r="82" spans="1:75" ht="18" x14ac:dyDescent="0.25">
      <c r="A82" s="140" t="s">
        <v>419</v>
      </c>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row>
    <row r="84" spans="1:75" ht="18" hidden="1" x14ac:dyDescent="0.25">
      <c r="A84" s="139" t="s">
        <v>53</v>
      </c>
      <c r="B84" s="139"/>
      <c r="C84" s="139"/>
      <c r="D84" s="139"/>
      <c r="E84" s="139"/>
      <c r="F84" s="139"/>
      <c r="G84" s="139"/>
      <c r="H84" s="139"/>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row>
    <row r="85" spans="1:75" ht="39" hidden="1" customHeight="1" x14ac:dyDescent="0.2">
      <c r="A85" s="228" t="s">
        <v>100</v>
      </c>
      <c r="B85" s="22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8"/>
      <c r="AE85" s="228"/>
      <c r="AF85" s="228"/>
      <c r="AG85" s="228"/>
      <c r="AH85" s="228"/>
      <c r="AI85" s="228"/>
      <c r="AJ85" s="228"/>
      <c r="AK85" s="228"/>
      <c r="AL85" s="228"/>
      <c r="AM85" s="228"/>
      <c r="AN85" s="228"/>
      <c r="AO85" s="228"/>
      <c r="AP85" s="228"/>
      <c r="AQ85" s="228"/>
      <c r="AR85" s="228"/>
      <c r="AS85" s="228"/>
      <c r="AT85" s="228"/>
      <c r="AU85" s="228"/>
      <c r="AV85" s="228"/>
      <c r="AW85" s="228"/>
      <c r="AX85" s="228"/>
      <c r="AY85" s="228"/>
      <c r="AZ85" s="228"/>
      <c r="BA85" s="228"/>
      <c r="BB85" s="228"/>
      <c r="BC85" s="228"/>
      <c r="BD85" s="228"/>
      <c r="BE85" s="228"/>
      <c r="BF85" s="228"/>
      <c r="BG85" s="228"/>
      <c r="BH85" s="228"/>
      <c r="BI85" s="228"/>
      <c r="BJ85" s="228"/>
      <c r="BK85" s="228"/>
      <c r="BL85" s="228"/>
      <c r="BM85" s="228"/>
      <c r="BN85" s="228"/>
      <c r="BO85" s="228"/>
      <c r="BP85" s="228"/>
      <c r="BQ85" s="228"/>
      <c r="BR85" s="154"/>
      <c r="BS85" s="154"/>
      <c r="BT85" s="154"/>
      <c r="BU85" s="154"/>
    </row>
    <row r="86" spans="1:75" ht="13.5" thickBot="1" x14ac:dyDescent="0.25"/>
    <row r="87" spans="1:75" ht="24.75" customHeight="1" thickBot="1" x14ac:dyDescent="0.25">
      <c r="A87" s="217" t="s">
        <v>420</v>
      </c>
      <c r="B87" s="217" t="s">
        <v>54</v>
      </c>
      <c r="C87" s="217" t="s">
        <v>63</v>
      </c>
      <c r="D87" s="217" t="s">
        <v>126</v>
      </c>
      <c r="E87" s="224" t="s">
        <v>395</v>
      </c>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225"/>
      <c r="AJ87" s="225"/>
      <c r="AK87" s="225"/>
      <c r="AL87" s="225"/>
      <c r="AM87" s="225"/>
      <c r="AN87" s="225"/>
      <c r="AO87" s="225"/>
      <c r="AP87" s="225"/>
      <c r="AQ87" s="225"/>
      <c r="AR87" s="225"/>
      <c r="AS87" s="225"/>
      <c r="AT87" s="225"/>
      <c r="AU87" s="225"/>
      <c r="AV87" s="226"/>
      <c r="AW87" s="219" t="s">
        <v>443</v>
      </c>
      <c r="AX87" s="220"/>
      <c r="AY87" s="220"/>
      <c r="AZ87" s="220"/>
      <c r="BA87" s="220"/>
      <c r="BB87" s="220"/>
      <c r="BC87" s="220"/>
      <c r="BD87" s="220"/>
      <c r="BE87" s="220"/>
      <c r="BF87" s="220"/>
      <c r="BG87" s="220"/>
      <c r="BH87" s="220"/>
      <c r="BI87" s="220"/>
      <c r="BJ87" s="220"/>
      <c r="BK87" s="220"/>
      <c r="BL87" s="220"/>
      <c r="BM87" s="220"/>
      <c r="BN87" s="220"/>
      <c r="BO87" s="220"/>
      <c r="BP87" s="220"/>
      <c r="BQ87" s="221"/>
      <c r="BR87" s="227" t="s">
        <v>135</v>
      </c>
      <c r="BS87" s="227" t="s">
        <v>136</v>
      </c>
      <c r="BT87" s="227" t="s">
        <v>137</v>
      </c>
      <c r="BU87" s="227" t="s">
        <v>138</v>
      </c>
      <c r="BV87" s="227" t="s">
        <v>139</v>
      </c>
      <c r="BW87" s="227" t="s">
        <v>140</v>
      </c>
    </row>
    <row r="88" spans="1:75" ht="26.25" thickBot="1" x14ac:dyDescent="0.25">
      <c r="A88" s="218"/>
      <c r="B88" s="218"/>
      <c r="C88" s="223"/>
      <c r="D88" s="218"/>
      <c r="E88" s="141" t="s">
        <v>360</v>
      </c>
      <c r="F88" s="141" t="s">
        <v>151</v>
      </c>
      <c r="G88" s="141" t="s">
        <v>153</v>
      </c>
      <c r="H88" s="141" t="s">
        <v>155</v>
      </c>
      <c r="I88" s="141" t="s">
        <v>157</v>
      </c>
      <c r="J88" s="141" t="s">
        <v>245</v>
      </c>
      <c r="K88" s="141" t="s">
        <v>427</v>
      </c>
      <c r="L88" s="141" t="s">
        <v>161</v>
      </c>
      <c r="M88" s="141" t="s">
        <v>163</v>
      </c>
      <c r="N88" s="141" t="s">
        <v>371</v>
      </c>
      <c r="O88" s="141" t="s">
        <v>372</v>
      </c>
      <c r="P88" s="141" t="s">
        <v>370</v>
      </c>
      <c r="Q88" s="141" t="s">
        <v>373</v>
      </c>
      <c r="R88" s="141" t="s">
        <v>181</v>
      </c>
      <c r="S88" s="141" t="s">
        <v>374</v>
      </c>
      <c r="T88" s="141" t="s">
        <v>375</v>
      </c>
      <c r="U88" s="141" t="s">
        <v>376</v>
      </c>
      <c r="V88" s="141" t="s">
        <v>377</v>
      </c>
      <c r="W88" s="141" t="s">
        <v>378</v>
      </c>
      <c r="X88" s="141" t="s">
        <v>379</v>
      </c>
      <c r="Y88" s="141" t="s">
        <v>380</v>
      </c>
      <c r="Z88" s="141" t="s">
        <v>381</v>
      </c>
      <c r="AA88" s="141" t="s">
        <v>191</v>
      </c>
      <c r="AB88" s="141" t="s">
        <v>193</v>
      </c>
      <c r="AC88" s="141" t="s">
        <v>194</v>
      </c>
      <c r="AD88" s="141" t="s">
        <v>196</v>
      </c>
      <c r="AE88" s="141" t="s">
        <v>204</v>
      </c>
      <c r="AF88" s="141" t="s">
        <v>172</v>
      </c>
      <c r="AG88" s="141" t="s">
        <v>208</v>
      </c>
      <c r="AH88" s="141" t="s">
        <v>209</v>
      </c>
      <c r="AI88" s="141" t="s">
        <v>361</v>
      </c>
      <c r="AJ88" s="141" t="s">
        <v>362</v>
      </c>
      <c r="AK88" s="141" t="s">
        <v>367</v>
      </c>
      <c r="AL88" s="141" t="s">
        <v>363</v>
      </c>
      <c r="AM88" s="141" t="s">
        <v>364</v>
      </c>
      <c r="AN88" s="141" t="s">
        <v>365</v>
      </c>
      <c r="AO88" s="141" t="s">
        <v>366</v>
      </c>
      <c r="AP88" s="141" t="s">
        <v>225</v>
      </c>
      <c r="AQ88" s="141" t="s">
        <v>295</v>
      </c>
      <c r="AR88" s="141" t="s">
        <v>313</v>
      </c>
      <c r="AS88" s="141" t="s">
        <v>317</v>
      </c>
      <c r="AT88" s="141" t="s">
        <v>321</v>
      </c>
      <c r="AU88" s="141" t="s">
        <v>338</v>
      </c>
      <c r="AV88" s="141" t="s">
        <v>339</v>
      </c>
      <c r="AW88" s="142" t="s">
        <v>33</v>
      </c>
      <c r="AX88" s="142" t="s">
        <v>34</v>
      </c>
      <c r="AY88" s="142" t="s">
        <v>35</v>
      </c>
      <c r="AZ88" s="143" t="s">
        <v>36</v>
      </c>
      <c r="BA88" s="143" t="s">
        <v>37</v>
      </c>
      <c r="BB88" s="143" t="s">
        <v>27</v>
      </c>
      <c r="BC88" s="143" t="s">
        <v>38</v>
      </c>
      <c r="BD88" s="143" t="s">
        <v>39</v>
      </c>
      <c r="BE88" s="143" t="s">
        <v>25</v>
      </c>
      <c r="BF88" s="143" t="s">
        <v>28</v>
      </c>
      <c r="BG88" s="143" t="s">
        <v>40</v>
      </c>
      <c r="BH88" s="143" t="s">
        <v>41</v>
      </c>
      <c r="BI88" s="143" t="s">
        <v>42</v>
      </c>
      <c r="BJ88" s="143" t="s">
        <v>43</v>
      </c>
      <c r="BK88" s="143" t="s">
        <v>44</v>
      </c>
      <c r="BL88" s="143" t="s">
        <v>23</v>
      </c>
      <c r="BM88" s="144" t="s">
        <v>24</v>
      </c>
      <c r="BN88" s="144" t="s">
        <v>26</v>
      </c>
      <c r="BO88" s="145" t="s">
        <v>45</v>
      </c>
      <c r="BP88" s="145" t="s">
        <v>46</v>
      </c>
      <c r="BQ88" s="145" t="s">
        <v>47</v>
      </c>
      <c r="BR88" s="227"/>
      <c r="BS88" s="227"/>
      <c r="BT88" s="227"/>
      <c r="BU88" s="227"/>
      <c r="BV88" s="227"/>
      <c r="BW88" s="227"/>
    </row>
    <row r="89" spans="1:75" ht="39" thickBot="1" x14ac:dyDescent="0.25">
      <c r="A89" s="155" t="s">
        <v>55</v>
      </c>
      <c r="B89" s="204"/>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147" t="str">
        <f>IF(AI89="x","x",IF(AL89="x","x",IF(AN89="x","x"," ")))</f>
        <v xml:space="preserve"> </v>
      </c>
      <c r="AX89" s="147" t="str">
        <f>IF(AJ89="x","x",IF(AM89="x","x",IF(AO89="x","x",IF(AP89="x","x",IF(AK89="x","x"," ")))))</f>
        <v xml:space="preserve"> </v>
      </c>
      <c r="AY89" s="147" t="str">
        <f>IF(AQ89="x","x"," ")</f>
        <v xml:space="preserve"> </v>
      </c>
      <c r="AZ89" s="147" t="str">
        <f>IF(E89="x","x",IF(F89="x","x",IF(G89="x","x",IF(H89="x","x",IF(J89="x","x",IF(K89="x","x"," "))))))</f>
        <v xml:space="preserve"> </v>
      </c>
      <c r="BA89" s="147" t="str">
        <f t="shared" ref="BA89" si="22">IF(I89="x","x"," ")</f>
        <v xml:space="preserve"> </v>
      </c>
      <c r="BB89" s="147" t="str">
        <f t="shared" ref="BB89" si="23">IF(L89="x","x",IF(M89="x","x"," "))</f>
        <v xml:space="preserve"> </v>
      </c>
      <c r="BC89" s="147" t="str">
        <f>IF(N89="x","x",IF(P89="x","x"," "))</f>
        <v xml:space="preserve"> </v>
      </c>
      <c r="BD89" s="147" t="str">
        <f>IF(O89="x","x",IF(Q89="x","x"," "))</f>
        <v xml:space="preserve"> </v>
      </c>
      <c r="BE89" s="147" t="str">
        <f>IF(AF89="x","x"," ")</f>
        <v xml:space="preserve"> </v>
      </c>
      <c r="BF89" s="147" t="str">
        <f>IF(R89="x","x",IF(S89="x","x",IF(V89="x","x",IF(Y89="x","x"," "))))</f>
        <v xml:space="preserve"> </v>
      </c>
      <c r="BG89" s="147" t="str">
        <f>IF(T89="x","x",IF(W89="x","x",IF(Z89="x","x"," ")))</f>
        <v xml:space="preserve"> </v>
      </c>
      <c r="BH89" s="147" t="str">
        <f>IF(U89="x","x",IF(X89="x","x"," "))</f>
        <v xml:space="preserve"> </v>
      </c>
      <c r="BI89" s="147" t="str">
        <f>IF(AA89="x","x",IF(AB89="x","x"," "))</f>
        <v xml:space="preserve"> </v>
      </c>
      <c r="BJ89" s="147" t="str">
        <f>IF(AC89="x","x"," ")</f>
        <v xml:space="preserve"> </v>
      </c>
      <c r="BK89" s="147" t="str">
        <f>IF(AD89="x","x"," ")</f>
        <v xml:space="preserve"> </v>
      </c>
      <c r="BL89" s="147" t="str">
        <f>IF(AG89="x","x",IF(AH89="x","x"," "))</f>
        <v xml:space="preserve"> </v>
      </c>
      <c r="BM89" s="147" t="str">
        <f>IF(AR89="x","x",IF(AS89="x","x"," "))</f>
        <v xml:space="preserve"> </v>
      </c>
      <c r="BN89" s="147" t="str">
        <f>IF(AT89="x","x"," ")</f>
        <v xml:space="preserve"> </v>
      </c>
      <c r="BO89" s="147" t="str">
        <f>IF(AU89="x","x"," ")</f>
        <v xml:space="preserve"> </v>
      </c>
      <c r="BP89" s="147" t="str">
        <f>IF(AE89="x","x"," ")</f>
        <v xml:space="preserve"> </v>
      </c>
      <c r="BQ89" s="148" t="str">
        <f>IF(AV89="X","x"," ")</f>
        <v xml:space="preserve"> </v>
      </c>
      <c r="BR89" s="149">
        <f>IF(AW89="X",B89,IF(AX89="X",B89,IF(AY89="X",B89,0)))/Classement!B8</f>
        <v>0</v>
      </c>
      <c r="BS89" s="149">
        <f>IF(AW89="X",B89,IF(AX89="X",B89,IF(AY89="X",B89,0)))/Classement!C8</f>
        <v>0</v>
      </c>
      <c r="BT89" s="149">
        <f>IF(AZ89="X",B89,IF(BA89="X",B89,IF(BB89="X",B89,IF(BC89="X",B89,IF(BD89="X",B89,IF(BE89="X",B89,IF(BF89="X",B89,IF(BG89="X",B89,IF(BH89="X",B89,IF(BI89="X",B89,IF(BJ89="X",B89,IF(BK89="X",B89,IF(BL89="X",B89,0)))))))))))))/Classement!B8</f>
        <v>0</v>
      </c>
      <c r="BU89" s="156">
        <f>IF(AZ89="X",B89,IF(BA89="X",B89,IF(BB89="X",B89,IF(BC89="X",B89,IF(BD89="X",B89,IF(BE89="X",B89,IF(BF89="X",B89,IF(BG89="X",B89,IF(BH89="X",B89,IF(BI89="X",B89,IF(BJ89="X",B89,IF(BK89="X",B89,IF(BL89="X",B89,0)))))))))))))/Classement!C8</f>
        <v>0</v>
      </c>
      <c r="BV89" s="149">
        <f>IF(BM89="X",B89,IF(BN89="X",B89,0))/Classement!B8</f>
        <v>0</v>
      </c>
      <c r="BW89" s="149">
        <f>IF(BM89="X",B89,IF(BN89="X",B89,0))/Classement!C8</f>
        <v>0</v>
      </c>
    </row>
    <row r="90" spans="1:75" ht="17.25" customHeight="1" thickBot="1" x14ac:dyDescent="0.25">
      <c r="A90" s="155" t="s">
        <v>56</v>
      </c>
      <c r="B90" s="204"/>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147" t="str">
        <f t="shared" ref="AW90:AW153" si="24">IF(AI90="x","x",IF(AL90="x","x",IF(AN90="x","x"," ")))</f>
        <v xml:space="preserve"> </v>
      </c>
      <c r="AX90" s="147" t="str">
        <f t="shared" ref="AX90:AX153" si="25">IF(AJ90="x","x",IF(AM90="x","x",IF(AO90="x","x",IF(AP90="x","x",IF(AK90="x","x"," ")))))</f>
        <v xml:space="preserve"> </v>
      </c>
      <c r="AY90" s="147" t="str">
        <f t="shared" ref="AY90:AY153" si="26">IF(AQ90="x","x"," ")</f>
        <v xml:space="preserve"> </v>
      </c>
      <c r="AZ90" s="147" t="str">
        <f t="shared" ref="AZ90:AZ153" si="27">IF(E90="x","x",IF(F90="x","x",IF(G90="x","x",IF(H90="x","x",IF(J90="x","x",IF(K90="x","x"," "))))))</f>
        <v xml:space="preserve"> </v>
      </c>
      <c r="BA90" s="147" t="str">
        <f t="shared" ref="BA90:BA153" si="28">IF(I90="x","x"," ")</f>
        <v xml:space="preserve"> </v>
      </c>
      <c r="BB90" s="147" t="str">
        <f t="shared" ref="BB90:BB153" si="29">IF(L90="x","x",IF(M90="x","x"," "))</f>
        <v xml:space="preserve"> </v>
      </c>
      <c r="BC90" s="147" t="str">
        <f t="shared" ref="BC90:BC153" si="30">IF(N90="x","x",IF(P90="x","x"," "))</f>
        <v xml:space="preserve"> </v>
      </c>
      <c r="BD90" s="147" t="str">
        <f t="shared" ref="BD90:BD153" si="31">IF(O90="x","x",IF(Q90="x","x"," "))</f>
        <v xml:space="preserve"> </v>
      </c>
      <c r="BE90" s="147" t="str">
        <f t="shared" ref="BE90:BE153" si="32">IF(AF90="x","x"," ")</f>
        <v xml:space="preserve"> </v>
      </c>
      <c r="BF90" s="147" t="str">
        <f t="shared" ref="BF90:BF153" si="33">IF(R90="x","x",IF(S90="x","x",IF(V90="x","x",IF(Y90="x","x"," "))))</f>
        <v xml:space="preserve"> </v>
      </c>
      <c r="BG90" s="147" t="str">
        <f t="shared" ref="BG90:BG153" si="34">IF(T90="x","x",IF(W90="x","x",IF(Z90="x","x"," ")))</f>
        <v xml:space="preserve"> </v>
      </c>
      <c r="BH90" s="147" t="str">
        <f t="shared" ref="BH90:BH153" si="35">IF(U90="x","x",IF(X90="x","x"," "))</f>
        <v xml:space="preserve"> </v>
      </c>
      <c r="BI90" s="147" t="str">
        <f t="shared" ref="BI90:BI153" si="36">IF(AA90="x","x",IF(AB90="x","x"," "))</f>
        <v xml:space="preserve"> </v>
      </c>
      <c r="BJ90" s="147" t="str">
        <f t="shared" ref="BJ90:BJ153" si="37">IF(AC90="x","x"," ")</f>
        <v xml:space="preserve"> </v>
      </c>
      <c r="BK90" s="147" t="str">
        <f t="shared" ref="BK90:BK153" si="38">IF(AD90="x","x"," ")</f>
        <v xml:space="preserve"> </v>
      </c>
      <c r="BL90" s="147" t="str">
        <f t="shared" ref="BL90:BL153" si="39">IF(AG90="x","x",IF(AH90="x","x"," "))</f>
        <v xml:space="preserve"> </v>
      </c>
      <c r="BM90" s="147" t="str">
        <f t="shared" ref="BM90:BM153" si="40">IF(AR90="x","x",IF(AS90="x","x"," "))</f>
        <v xml:space="preserve"> </v>
      </c>
      <c r="BN90" s="147" t="str">
        <f t="shared" ref="BN90:BN153" si="41">IF(AT90="x","x"," ")</f>
        <v xml:space="preserve"> </v>
      </c>
      <c r="BO90" s="147" t="str">
        <f t="shared" ref="BO90:BO153" si="42">IF(AU90="x","x"," ")</f>
        <v xml:space="preserve"> </v>
      </c>
      <c r="BP90" s="147" t="str">
        <f t="shared" ref="BP90:BP153" si="43">IF(AE90="x","x"," ")</f>
        <v xml:space="preserve"> </v>
      </c>
      <c r="BQ90" s="148" t="str">
        <f t="shared" ref="BQ90:BQ153" si="44">IF(AV90="X","x"," ")</f>
        <v xml:space="preserve"> </v>
      </c>
      <c r="BR90" s="149">
        <f>IF(AW90="X",B90,IF(AX90="X",B90,IF(AY90="X",B90,0)))/Classement!B9</f>
        <v>0</v>
      </c>
      <c r="BS90" s="149">
        <f>IF(AW90="X",B90,IF(AX90="X",B90,IF(AY90="X",B90,0)))/Classement!C9</f>
        <v>0</v>
      </c>
      <c r="BT90" s="149">
        <f>IF(AZ90="X",B90,IF(BA90="X",B90,IF(BB90="X",B90,IF(BC90="X",B90,IF(BD90="X",B90,IF(BE90="X",B90,IF(BF90="X",B90,IF(BG90="X",B90,IF(BH90="X",B90,IF(BI90="X",B90,IF(BJ90="X",B90,IF(BK90="X",B90,IF(BL90="X",B90,0)))))))))))))/Classement!B9</f>
        <v>0</v>
      </c>
      <c r="BU90" s="156">
        <f>IF(AZ90="X",B90,IF(BA90="X",B90,IF(BB90="X",B90,IF(BC90="X",B90,IF(BD90="X",B90,IF(BE90="X",B90,IF(BF90="X",B90,IF(BG90="X",B90,IF(BH90="X",B90,IF(BI90="X",B90,IF(BJ90="X",B90,IF(BK90="X",B90,IF(BL90="X",B90,0)))))))))))))/Classement!C9</f>
        <v>0</v>
      </c>
      <c r="BV90" s="149">
        <f>IF(BM90="X",B90,IF(BN90="X",B90,0))/Classement!B9</f>
        <v>0</v>
      </c>
      <c r="BW90" s="149">
        <f>IF(BM90="X",B90,IF(BN90="X",B90,0))/Classement!C9</f>
        <v>0</v>
      </c>
    </row>
    <row r="91" spans="1:75" ht="26.25" thickBot="1" x14ac:dyDescent="0.25">
      <c r="A91" s="155" t="s">
        <v>127</v>
      </c>
      <c r="B91" s="204"/>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147" t="str">
        <f t="shared" si="24"/>
        <v xml:space="preserve"> </v>
      </c>
      <c r="AX91" s="147" t="str">
        <f t="shared" si="25"/>
        <v xml:space="preserve"> </v>
      </c>
      <c r="AY91" s="147" t="str">
        <f t="shared" si="26"/>
        <v xml:space="preserve"> </v>
      </c>
      <c r="AZ91" s="147" t="str">
        <f t="shared" si="27"/>
        <v xml:space="preserve"> </v>
      </c>
      <c r="BA91" s="147" t="str">
        <f t="shared" si="28"/>
        <v xml:space="preserve"> </v>
      </c>
      <c r="BB91" s="147" t="str">
        <f t="shared" si="29"/>
        <v xml:space="preserve"> </v>
      </c>
      <c r="BC91" s="147" t="str">
        <f t="shared" si="30"/>
        <v xml:space="preserve"> </v>
      </c>
      <c r="BD91" s="147" t="str">
        <f t="shared" si="31"/>
        <v xml:space="preserve"> </v>
      </c>
      <c r="BE91" s="147" t="str">
        <f t="shared" si="32"/>
        <v xml:space="preserve"> </v>
      </c>
      <c r="BF91" s="147" t="str">
        <f t="shared" si="33"/>
        <v xml:space="preserve"> </v>
      </c>
      <c r="BG91" s="147" t="str">
        <f t="shared" si="34"/>
        <v xml:space="preserve"> </v>
      </c>
      <c r="BH91" s="147" t="str">
        <f t="shared" si="35"/>
        <v xml:space="preserve"> </v>
      </c>
      <c r="BI91" s="147" t="str">
        <f t="shared" si="36"/>
        <v xml:space="preserve"> </v>
      </c>
      <c r="BJ91" s="147" t="str">
        <f t="shared" si="37"/>
        <v xml:space="preserve"> </v>
      </c>
      <c r="BK91" s="147" t="str">
        <f t="shared" si="38"/>
        <v xml:space="preserve"> </v>
      </c>
      <c r="BL91" s="147" t="str">
        <f t="shared" si="39"/>
        <v xml:space="preserve"> </v>
      </c>
      <c r="BM91" s="147" t="str">
        <f t="shared" si="40"/>
        <v xml:space="preserve"> </v>
      </c>
      <c r="BN91" s="147" t="str">
        <f t="shared" si="41"/>
        <v xml:space="preserve"> </v>
      </c>
      <c r="BO91" s="147" t="str">
        <f t="shared" si="42"/>
        <v xml:space="preserve"> </v>
      </c>
      <c r="BP91" s="147" t="str">
        <f t="shared" si="43"/>
        <v xml:space="preserve"> </v>
      </c>
      <c r="BQ91" s="148" t="str">
        <f t="shared" si="44"/>
        <v xml:space="preserve"> </v>
      </c>
      <c r="BR91" s="149">
        <f>IF(AW91="X",B91,IF(AX91="X",B91,IF(AY91="X",B91,0)))/Classement!B10</f>
        <v>0</v>
      </c>
      <c r="BS91" s="149">
        <f>IF(AW91="X",B91,IF(AX91="X",B91,IF(AY91="X",B91,0)))/Classement!C10</f>
        <v>0</v>
      </c>
      <c r="BT91" s="149">
        <f>IF(AZ91="X",B91,IF(BA91="X",B91,IF(BB91="X",B91,IF(BC91="X",B91,IF(BD91="X",B91,IF(BE91="X",B91,IF(BF91="X",B91,IF(BG91="X",B91,IF(BH91="X",B91,IF(BI91="X",B91,IF(BJ91="X",B91,IF(BK91="X",B91,IF(BL91="X",B91,0)))))))))))))/Classement!B10</f>
        <v>0</v>
      </c>
      <c r="BU91" s="156">
        <f>IF(AZ91="X",B91,IF(BA91="X",B91,IF(BB91="X",B91,IF(BC91="X",B91,IF(BD91="X",B91,IF(BE91="X",B91,IF(BF91="X",B91,IF(BG91="X",B91,IF(BH91="X",B91,IF(BI91="X",B91,IF(BJ91="X",B91,IF(BK91="X",B91,IF(BL91="X",B91,0)))))))))))))/Classement!C10</f>
        <v>0</v>
      </c>
      <c r="BV91" s="149">
        <f>IF(BM91="X",B91,IF(BN91="X",B91,0))/Classement!B10</f>
        <v>0</v>
      </c>
      <c r="BW91" s="149">
        <f>IF(BM91="X",B91,IF(BN91="X",B91,0))/Classement!C10</f>
        <v>0</v>
      </c>
    </row>
    <row r="92" spans="1:75" ht="39" thickBot="1" x14ac:dyDescent="0.25">
      <c r="A92" s="155" t="s">
        <v>57</v>
      </c>
      <c r="B92" s="204"/>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147" t="str">
        <f t="shared" si="24"/>
        <v xml:space="preserve"> </v>
      </c>
      <c r="AX92" s="147" t="str">
        <f t="shared" si="25"/>
        <v xml:space="preserve"> </v>
      </c>
      <c r="AY92" s="147" t="str">
        <f t="shared" si="26"/>
        <v xml:space="preserve"> </v>
      </c>
      <c r="AZ92" s="147" t="str">
        <f t="shared" si="27"/>
        <v xml:space="preserve"> </v>
      </c>
      <c r="BA92" s="147" t="str">
        <f t="shared" si="28"/>
        <v xml:space="preserve"> </v>
      </c>
      <c r="BB92" s="147" t="str">
        <f t="shared" si="29"/>
        <v xml:space="preserve"> </v>
      </c>
      <c r="BC92" s="147" t="str">
        <f t="shared" si="30"/>
        <v xml:space="preserve"> </v>
      </c>
      <c r="BD92" s="147" t="str">
        <f t="shared" si="31"/>
        <v xml:space="preserve"> </v>
      </c>
      <c r="BE92" s="147" t="str">
        <f t="shared" si="32"/>
        <v xml:space="preserve"> </v>
      </c>
      <c r="BF92" s="147" t="str">
        <f t="shared" si="33"/>
        <v xml:space="preserve"> </v>
      </c>
      <c r="BG92" s="147" t="str">
        <f t="shared" si="34"/>
        <v xml:space="preserve"> </v>
      </c>
      <c r="BH92" s="147" t="str">
        <f t="shared" si="35"/>
        <v xml:space="preserve"> </v>
      </c>
      <c r="BI92" s="147" t="str">
        <f t="shared" si="36"/>
        <v xml:space="preserve"> </v>
      </c>
      <c r="BJ92" s="147" t="str">
        <f t="shared" si="37"/>
        <v xml:space="preserve"> </v>
      </c>
      <c r="BK92" s="147" t="str">
        <f t="shared" si="38"/>
        <v xml:space="preserve"> </v>
      </c>
      <c r="BL92" s="147" t="str">
        <f t="shared" si="39"/>
        <v xml:space="preserve"> </v>
      </c>
      <c r="BM92" s="147" t="str">
        <f t="shared" si="40"/>
        <v xml:space="preserve"> </v>
      </c>
      <c r="BN92" s="147" t="str">
        <f t="shared" si="41"/>
        <v xml:space="preserve"> </v>
      </c>
      <c r="BO92" s="147" t="str">
        <f t="shared" si="42"/>
        <v xml:space="preserve"> </v>
      </c>
      <c r="BP92" s="147" t="str">
        <f t="shared" si="43"/>
        <v xml:space="preserve"> </v>
      </c>
      <c r="BQ92" s="148" t="str">
        <f t="shared" si="44"/>
        <v xml:space="preserve"> </v>
      </c>
      <c r="BR92" s="149">
        <f>IF(AW92="X",B92,IF(AX92="X",B92,IF(AY92="X",B92,0)))/Classement!B11</f>
        <v>0</v>
      </c>
      <c r="BS92" s="149">
        <f>IF(AW92="X",B92,IF(AX92="X",B92,IF(AY92="X",B92,0)))/Classement!C11</f>
        <v>0</v>
      </c>
      <c r="BT92" s="149">
        <f>IF(AZ92="X",B92,IF(BA92="X",B92,IF(BB92="X",B92,IF(BC92="X",B92,IF(BD92="X",B92,IF(BE92="X",B92,IF(BF92="X",B92,IF(BG92="X",B92,IF(BH92="X",B92,IF(BI92="X",B92,IF(BJ92="X",B92,IF(BK92="X",B92,IF(BL92="X",B92,0)))))))))))))/Classement!B11</f>
        <v>0</v>
      </c>
      <c r="BU92" s="156">
        <f>IF(AZ92="X",B92,IF(BA92="X",B92,IF(BB92="X",B92,IF(BC92="X",B92,IF(BD92="X",B92,IF(BE92="X",B92,IF(BF92="X",B92,IF(BG92="X",B92,IF(BH92="X",B92,IF(BI92="X",B92,IF(BJ92="X",B92,IF(BK92="X",B92,IF(BL92="X",B92,0)))))))))))))/Classement!C11</f>
        <v>0</v>
      </c>
      <c r="BV92" s="149">
        <f>IF(BM92="X",B92,IF(BN92="X",B92,0))/Classement!B11</f>
        <v>0</v>
      </c>
      <c r="BW92" s="149">
        <f>IF(BM92="X",B92,IF(BN92="X",B92,0))/Classement!C11</f>
        <v>0</v>
      </c>
    </row>
    <row r="93" spans="1:75" ht="77.25" thickBot="1" x14ac:dyDescent="0.25">
      <c r="A93" s="155" t="s">
        <v>58</v>
      </c>
      <c r="B93" s="204"/>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147" t="str">
        <f t="shared" si="24"/>
        <v xml:space="preserve"> </v>
      </c>
      <c r="AX93" s="147" t="str">
        <f t="shared" si="25"/>
        <v xml:space="preserve"> </v>
      </c>
      <c r="AY93" s="147" t="str">
        <f t="shared" si="26"/>
        <v xml:space="preserve"> </v>
      </c>
      <c r="AZ93" s="147" t="str">
        <f t="shared" si="27"/>
        <v xml:space="preserve"> </v>
      </c>
      <c r="BA93" s="147" t="str">
        <f t="shared" si="28"/>
        <v xml:space="preserve"> </v>
      </c>
      <c r="BB93" s="147" t="str">
        <f t="shared" si="29"/>
        <v xml:space="preserve"> </v>
      </c>
      <c r="BC93" s="147" t="str">
        <f t="shared" si="30"/>
        <v xml:space="preserve"> </v>
      </c>
      <c r="BD93" s="147" t="str">
        <f t="shared" si="31"/>
        <v xml:space="preserve"> </v>
      </c>
      <c r="BE93" s="147" t="str">
        <f t="shared" si="32"/>
        <v xml:space="preserve"> </v>
      </c>
      <c r="BF93" s="147" t="str">
        <f t="shared" si="33"/>
        <v xml:space="preserve"> </v>
      </c>
      <c r="BG93" s="147" t="str">
        <f t="shared" si="34"/>
        <v xml:space="preserve"> </v>
      </c>
      <c r="BH93" s="147" t="str">
        <f t="shared" si="35"/>
        <v xml:space="preserve"> </v>
      </c>
      <c r="BI93" s="147" t="str">
        <f t="shared" si="36"/>
        <v xml:space="preserve"> </v>
      </c>
      <c r="BJ93" s="147" t="str">
        <f t="shared" si="37"/>
        <v xml:space="preserve"> </v>
      </c>
      <c r="BK93" s="147" t="str">
        <f t="shared" si="38"/>
        <v xml:space="preserve"> </v>
      </c>
      <c r="BL93" s="147" t="str">
        <f t="shared" si="39"/>
        <v xml:space="preserve"> </v>
      </c>
      <c r="BM93" s="147" t="str">
        <f t="shared" si="40"/>
        <v xml:space="preserve"> </v>
      </c>
      <c r="BN93" s="147" t="str">
        <f t="shared" si="41"/>
        <v xml:space="preserve"> </v>
      </c>
      <c r="BO93" s="147" t="str">
        <f t="shared" si="42"/>
        <v xml:space="preserve"> </v>
      </c>
      <c r="BP93" s="147" t="str">
        <f t="shared" si="43"/>
        <v xml:space="preserve"> </v>
      </c>
      <c r="BQ93" s="148" t="str">
        <f t="shared" si="44"/>
        <v xml:space="preserve"> </v>
      </c>
      <c r="BR93" s="149">
        <f>IF(AW93="X",B93,IF(AX93="X",B93,IF(AY93="X",B93,0)))/Classement!B12</f>
        <v>0</v>
      </c>
      <c r="BS93" s="149">
        <f>IF(AW93="X",B93,IF(AX93="X",B93,IF(AY93="X",B93,0)))/Classement!C12</f>
        <v>0</v>
      </c>
      <c r="BT93" s="149">
        <f>IF(AZ93="X",B93,IF(BA93="X",B93,IF(BB93="X",B93,IF(BC93="X",B93,IF(BD93="X",B93,IF(BE93="X",B93,IF(BF93="X",B93,IF(BG93="X",B93,IF(BH93="X",B93,IF(BI93="X",B93,IF(BJ93="X",B93,IF(BK93="X",B93,IF(BL93="X",B93,0)))))))))))))/Classement!B12</f>
        <v>0</v>
      </c>
      <c r="BU93" s="156">
        <f>IF(AZ93="X",B93,IF(BA93="X",B93,IF(BB93="X",B93,IF(BC93="X",B93,IF(BD93="X",B93,IF(BE93="X",B93,IF(BF93="X",B93,IF(BG93="X",B93,IF(BH93="X",B93,IF(BI93="X",B93,IF(BJ93="X",B93,IF(BK93="X",B93,IF(BL93="X",B93,0)))))))))))))/Classement!C12</f>
        <v>0</v>
      </c>
      <c r="BV93" s="149">
        <f>IF(BM93="X",B93,IF(BN93="X",B93,0))/Classement!B12</f>
        <v>0</v>
      </c>
      <c r="BW93" s="149">
        <f>IF(BM93="X",B93,IF(BN93="X",B93,0))/Classement!C12</f>
        <v>0</v>
      </c>
    </row>
    <row r="94" spans="1:75" ht="77.25" thickBot="1" x14ac:dyDescent="0.25">
      <c r="A94" s="155" t="s">
        <v>433</v>
      </c>
      <c r="B94" s="204"/>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147" t="str">
        <f t="shared" si="24"/>
        <v xml:space="preserve"> </v>
      </c>
      <c r="AX94" s="147" t="str">
        <f t="shared" si="25"/>
        <v xml:space="preserve"> </v>
      </c>
      <c r="AY94" s="147" t="str">
        <f t="shared" si="26"/>
        <v xml:space="preserve"> </v>
      </c>
      <c r="AZ94" s="147" t="str">
        <f t="shared" si="27"/>
        <v xml:space="preserve"> </v>
      </c>
      <c r="BA94" s="147" t="str">
        <f t="shared" si="28"/>
        <v xml:space="preserve"> </v>
      </c>
      <c r="BB94" s="147" t="str">
        <f t="shared" si="29"/>
        <v xml:space="preserve"> </v>
      </c>
      <c r="BC94" s="147" t="str">
        <f t="shared" si="30"/>
        <v xml:space="preserve"> </v>
      </c>
      <c r="BD94" s="147" t="str">
        <f t="shared" si="31"/>
        <v xml:space="preserve"> </v>
      </c>
      <c r="BE94" s="147" t="str">
        <f t="shared" si="32"/>
        <v xml:space="preserve"> </v>
      </c>
      <c r="BF94" s="147" t="str">
        <f t="shared" si="33"/>
        <v xml:space="preserve"> </v>
      </c>
      <c r="BG94" s="147" t="str">
        <f t="shared" si="34"/>
        <v xml:space="preserve"> </v>
      </c>
      <c r="BH94" s="147" t="str">
        <f t="shared" si="35"/>
        <v xml:space="preserve"> </v>
      </c>
      <c r="BI94" s="147" t="str">
        <f t="shared" si="36"/>
        <v xml:space="preserve"> </v>
      </c>
      <c r="BJ94" s="147" t="str">
        <f t="shared" si="37"/>
        <v xml:space="preserve"> </v>
      </c>
      <c r="BK94" s="147" t="str">
        <f t="shared" si="38"/>
        <v xml:space="preserve"> </v>
      </c>
      <c r="BL94" s="147" t="str">
        <f t="shared" si="39"/>
        <v xml:space="preserve"> </v>
      </c>
      <c r="BM94" s="147" t="str">
        <f t="shared" si="40"/>
        <v xml:space="preserve"> </v>
      </c>
      <c r="BN94" s="147" t="str">
        <f t="shared" si="41"/>
        <v xml:space="preserve"> </v>
      </c>
      <c r="BO94" s="147" t="str">
        <f t="shared" si="42"/>
        <v xml:space="preserve"> </v>
      </c>
      <c r="BP94" s="147" t="str">
        <f t="shared" si="43"/>
        <v xml:space="preserve"> </v>
      </c>
      <c r="BQ94" s="148" t="str">
        <f t="shared" si="44"/>
        <v xml:space="preserve"> </v>
      </c>
      <c r="BR94" s="149">
        <f>IF(AW94="X",B94,IF(AX94="X",B94,IF(AY94="X",B94,0)))/Classement!B13</f>
        <v>0</v>
      </c>
      <c r="BS94" s="149">
        <f>IF(AW94="X",B94,IF(AX94="X",B94,IF(AY94="X",B94,0)))/Classement!C13</f>
        <v>0</v>
      </c>
      <c r="BT94" s="149">
        <f>IF(AZ94="X",B94,IF(BA94="X",B94,IF(BB94="X",B94,IF(BC94="X",B94,IF(BD94="X",B94,IF(BE94="X",B94,IF(BF94="X",B94,IF(BG94="X",B94,IF(BH94="X",B94,IF(BI94="X",B94,IF(BJ94="X",B94,IF(BK94="X",B94,IF(BL94="X",B94,0)))))))))))))/Classement!B13</f>
        <v>0</v>
      </c>
      <c r="BU94" s="156">
        <f>IF(AZ94="X",B94,IF(BA94="X",B94,IF(BB94="X",B94,IF(BC94="X",B94,IF(BD94="X",B94,IF(BE94="X",B94,IF(BF94="X",B94,IF(BG94="X",B94,IF(BH94="X",B94,IF(BI94="X",B94,IF(BJ94="X",B94,IF(BK94="X",B94,IF(BL94="X",B94,0)))))))))))))/Classement!C13</f>
        <v>0</v>
      </c>
      <c r="BV94" s="149">
        <f>IF(BM94="X",B94,IF(BN94="X",B94,0))/Classement!B13</f>
        <v>0</v>
      </c>
      <c r="BW94" s="149">
        <f>IF(BM94="X",B94,IF(BN94="X",B94,0))/Classement!C13</f>
        <v>0</v>
      </c>
    </row>
    <row r="95" spans="1:75" ht="26.25" thickBot="1" x14ac:dyDescent="0.25">
      <c r="A95" s="155" t="s">
        <v>128</v>
      </c>
      <c r="B95" s="204"/>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147" t="str">
        <f t="shared" si="24"/>
        <v xml:space="preserve"> </v>
      </c>
      <c r="AX95" s="147" t="str">
        <f t="shared" si="25"/>
        <v xml:space="preserve"> </v>
      </c>
      <c r="AY95" s="147" t="str">
        <f t="shared" si="26"/>
        <v xml:space="preserve"> </v>
      </c>
      <c r="AZ95" s="147" t="str">
        <f t="shared" si="27"/>
        <v xml:space="preserve"> </v>
      </c>
      <c r="BA95" s="147" t="str">
        <f t="shared" si="28"/>
        <v xml:space="preserve"> </v>
      </c>
      <c r="BB95" s="147" t="str">
        <f t="shared" si="29"/>
        <v xml:space="preserve"> </v>
      </c>
      <c r="BC95" s="147" t="str">
        <f t="shared" si="30"/>
        <v xml:space="preserve"> </v>
      </c>
      <c r="BD95" s="147" t="str">
        <f t="shared" si="31"/>
        <v xml:space="preserve"> </v>
      </c>
      <c r="BE95" s="147" t="str">
        <f t="shared" si="32"/>
        <v xml:space="preserve"> </v>
      </c>
      <c r="BF95" s="147" t="str">
        <f t="shared" si="33"/>
        <v xml:space="preserve"> </v>
      </c>
      <c r="BG95" s="147" t="str">
        <f t="shared" si="34"/>
        <v xml:space="preserve"> </v>
      </c>
      <c r="BH95" s="147" t="str">
        <f t="shared" si="35"/>
        <v xml:space="preserve"> </v>
      </c>
      <c r="BI95" s="147" t="str">
        <f t="shared" si="36"/>
        <v xml:space="preserve"> </v>
      </c>
      <c r="BJ95" s="147" t="str">
        <f t="shared" si="37"/>
        <v xml:space="preserve"> </v>
      </c>
      <c r="BK95" s="147" t="str">
        <f t="shared" si="38"/>
        <v xml:space="preserve"> </v>
      </c>
      <c r="BL95" s="147" t="str">
        <f t="shared" si="39"/>
        <v xml:space="preserve"> </v>
      </c>
      <c r="BM95" s="147" t="str">
        <f t="shared" si="40"/>
        <v xml:space="preserve"> </v>
      </c>
      <c r="BN95" s="147" t="str">
        <f t="shared" si="41"/>
        <v xml:space="preserve"> </v>
      </c>
      <c r="BO95" s="147" t="str">
        <f t="shared" si="42"/>
        <v xml:space="preserve"> </v>
      </c>
      <c r="BP95" s="147" t="str">
        <f t="shared" si="43"/>
        <v xml:space="preserve"> </v>
      </c>
      <c r="BQ95" s="148" t="str">
        <f t="shared" si="44"/>
        <v xml:space="preserve"> </v>
      </c>
      <c r="BR95" s="157">
        <f>IF(AW95="X",B95,IF(AX95="X",B95,IF(AY95="X",B95,0)))/Classement!B14</f>
        <v>0</v>
      </c>
      <c r="BS95" s="157">
        <f>IF(AW95="X",B95,IF(AX95="X",B95,IF(AY95="X",B95,0)))/Classement!C14</f>
        <v>0</v>
      </c>
      <c r="BT95" s="157">
        <f>IF(AZ95="X",B95,IF(BA95="X",B95,IF(BB95="X",B95,IF(BC95="X",B95,IF(BD95="X",B95,IF(BE95="X",B95,IF(BF95="X",B95,IF(BG95="X",B95,IF(BH95="X",B95,IF(BI95="X",B95,IF(BJ95="X",B95,IF(BK95="X",B95,IF(BL95="X",B95,0)))))))))))))/Classement!B14</f>
        <v>0</v>
      </c>
      <c r="BU95" s="158">
        <f>IF(AZ95="X",B95,IF(BA95="X",B95,IF(BB95="X",B95,IF(BC95="X",B95,IF(BD95="X",B95,IF(BE95="X",B95,IF(BF95="X",B95,IF(BG95="X",B95,IF(BH95="X",B95,IF(BI95="X",B95,IF(BJ95="X",B95,IF(BK95="X",B95,IF(BL95="X",B95,0)))))))))))))/Classement!C14</f>
        <v>0</v>
      </c>
      <c r="BV95" s="157">
        <f>IF(BM95="X",B95,IF(BN95="X",B95,0))/Classement!B14</f>
        <v>0</v>
      </c>
      <c r="BW95" s="149">
        <f>IF(BM95="X",B95,IF(BN95="X",B95,0))/Classement!C14</f>
        <v>0</v>
      </c>
    </row>
    <row r="96" spans="1:75" ht="26.25" thickBot="1" x14ac:dyDescent="0.25">
      <c r="A96" s="155" t="s">
        <v>59</v>
      </c>
      <c r="B96" s="204"/>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147" t="str">
        <f t="shared" si="24"/>
        <v xml:space="preserve"> </v>
      </c>
      <c r="AX96" s="147" t="str">
        <f t="shared" si="25"/>
        <v xml:space="preserve"> </v>
      </c>
      <c r="AY96" s="147" t="str">
        <f t="shared" si="26"/>
        <v xml:space="preserve"> </v>
      </c>
      <c r="AZ96" s="147" t="str">
        <f t="shared" si="27"/>
        <v xml:space="preserve"> </v>
      </c>
      <c r="BA96" s="147" t="str">
        <f t="shared" si="28"/>
        <v xml:space="preserve"> </v>
      </c>
      <c r="BB96" s="147" t="str">
        <f t="shared" si="29"/>
        <v xml:space="preserve"> </v>
      </c>
      <c r="BC96" s="147" t="str">
        <f t="shared" si="30"/>
        <v xml:space="preserve"> </v>
      </c>
      <c r="BD96" s="147" t="str">
        <f t="shared" si="31"/>
        <v xml:space="preserve"> </v>
      </c>
      <c r="BE96" s="147" t="str">
        <f t="shared" si="32"/>
        <v xml:space="preserve"> </v>
      </c>
      <c r="BF96" s="147" t="str">
        <f t="shared" si="33"/>
        <v xml:space="preserve"> </v>
      </c>
      <c r="BG96" s="147" t="str">
        <f t="shared" si="34"/>
        <v xml:space="preserve"> </v>
      </c>
      <c r="BH96" s="147" t="str">
        <f t="shared" si="35"/>
        <v xml:space="preserve"> </v>
      </c>
      <c r="BI96" s="147" t="str">
        <f t="shared" si="36"/>
        <v xml:space="preserve"> </v>
      </c>
      <c r="BJ96" s="147" t="str">
        <f t="shared" si="37"/>
        <v xml:space="preserve"> </v>
      </c>
      <c r="BK96" s="147" t="str">
        <f t="shared" si="38"/>
        <v xml:space="preserve"> </v>
      </c>
      <c r="BL96" s="147" t="str">
        <f t="shared" si="39"/>
        <v xml:space="preserve"> </v>
      </c>
      <c r="BM96" s="147" t="str">
        <f t="shared" si="40"/>
        <v xml:space="preserve"> </v>
      </c>
      <c r="BN96" s="147" t="str">
        <f t="shared" si="41"/>
        <v xml:space="preserve"> </v>
      </c>
      <c r="BO96" s="147" t="str">
        <f t="shared" si="42"/>
        <v xml:space="preserve"> </v>
      </c>
      <c r="BP96" s="147" t="str">
        <f t="shared" si="43"/>
        <v xml:space="preserve"> </v>
      </c>
      <c r="BQ96" s="148" t="str">
        <f t="shared" si="44"/>
        <v xml:space="preserve"> </v>
      </c>
      <c r="BR96" s="157"/>
      <c r="BS96" s="157">
        <f>IF(AW96="X",B96,IF(AX96="X",B96,IF(AY96="X",B96,0)))/Classement!C15</f>
        <v>0</v>
      </c>
      <c r="BT96" s="157"/>
      <c r="BU96" s="158">
        <f>IF(AZ96="X",B96,IF(BA96="X",B96,IF(BB96="X",B96,IF(BC96="X",B96,IF(BD96="X",B96,IF(BE96="X",B96,IF(BF96="X",B96,IF(BG96="X",B96,IF(BH96="X",B96,IF(BI96="X",B96,IF(BJ96="X",B96,IF(BK96="X",B96,IF(BL96="X",B96,0)))))))))))))/Classement!C15</f>
        <v>0</v>
      </c>
      <c r="BV96" s="157"/>
      <c r="BW96" s="149">
        <f>IF(BM96="X",B96,IF(BN96="X",B96,0))/Classement!C15</f>
        <v>0</v>
      </c>
    </row>
    <row r="97" spans="1:75" ht="15.75" customHeight="1" thickBot="1" x14ac:dyDescent="0.25">
      <c r="A97" s="155" t="s">
        <v>60</v>
      </c>
      <c r="B97" s="204"/>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147" t="str">
        <f t="shared" si="24"/>
        <v xml:space="preserve"> </v>
      </c>
      <c r="AX97" s="147" t="str">
        <f t="shared" si="25"/>
        <v xml:space="preserve"> </v>
      </c>
      <c r="AY97" s="147" t="str">
        <f t="shared" si="26"/>
        <v xml:space="preserve"> </v>
      </c>
      <c r="AZ97" s="147" t="str">
        <f t="shared" si="27"/>
        <v xml:space="preserve"> </v>
      </c>
      <c r="BA97" s="147" t="str">
        <f t="shared" si="28"/>
        <v xml:space="preserve"> </v>
      </c>
      <c r="BB97" s="147" t="str">
        <f t="shared" si="29"/>
        <v xml:space="preserve"> </v>
      </c>
      <c r="BC97" s="147" t="str">
        <f t="shared" si="30"/>
        <v xml:space="preserve"> </v>
      </c>
      <c r="BD97" s="147" t="str">
        <f t="shared" si="31"/>
        <v xml:space="preserve"> </v>
      </c>
      <c r="BE97" s="147" t="str">
        <f t="shared" si="32"/>
        <v xml:space="preserve"> </v>
      </c>
      <c r="BF97" s="147" t="str">
        <f t="shared" si="33"/>
        <v xml:space="preserve"> </v>
      </c>
      <c r="BG97" s="147" t="str">
        <f t="shared" si="34"/>
        <v xml:space="preserve"> </v>
      </c>
      <c r="BH97" s="147" t="str">
        <f t="shared" si="35"/>
        <v xml:space="preserve"> </v>
      </c>
      <c r="BI97" s="147" t="str">
        <f t="shared" si="36"/>
        <v xml:space="preserve"> </v>
      </c>
      <c r="BJ97" s="147" t="str">
        <f t="shared" si="37"/>
        <v xml:space="preserve"> </v>
      </c>
      <c r="BK97" s="147" t="str">
        <f t="shared" si="38"/>
        <v xml:space="preserve"> </v>
      </c>
      <c r="BL97" s="147" t="str">
        <f t="shared" si="39"/>
        <v xml:space="preserve"> </v>
      </c>
      <c r="BM97" s="147" t="str">
        <f t="shared" si="40"/>
        <v xml:space="preserve"> </v>
      </c>
      <c r="BN97" s="147" t="str">
        <f t="shared" si="41"/>
        <v xml:space="preserve"> </v>
      </c>
      <c r="BO97" s="147" t="str">
        <f t="shared" si="42"/>
        <v xml:space="preserve"> </v>
      </c>
      <c r="BP97" s="147" t="str">
        <f t="shared" si="43"/>
        <v xml:space="preserve"> </v>
      </c>
      <c r="BQ97" s="148" t="str">
        <f t="shared" si="44"/>
        <v xml:space="preserve"> </v>
      </c>
      <c r="BR97" s="157">
        <f>IF(AW97="X",B97,IF(AX97="X",B97,IF(AY97="X",B97,0)))/Classement!B16</f>
        <v>0</v>
      </c>
      <c r="BS97" s="157">
        <f>IF(AW97="X",B97,IF(AX97="X",B97,IF(AY97="X",B97,0)))/Classement!C16</f>
        <v>0</v>
      </c>
      <c r="BT97" s="157">
        <f>IF(AZ97="X",B97,IF(BA97="X",B97,IF(BB97="X",B97,IF(BC97="X",B97,IF(BD97="X",B97,IF(BE97="X",B97,IF(BF97="X",B97,IF(BG97="X",B97,IF(BH97="X",B97,IF(BI97="X",B97,IF(BJ97="X",B97,IF(BK97="X",B97,IF(BL97="X",B97,0)))))))))))))/Classement!B16</f>
        <v>0</v>
      </c>
      <c r="BU97" s="158">
        <f>IF(AZ97="X",B97,IF(BA97="X",B97,IF(BB97="X",B97,IF(BC97="X",B97,IF(BD97="X",B97,IF(BE97="X",B97,IF(BF97="X",B97,IF(BG97="X",B97,IF(BH97="X",B97,IF(BI97="X",B97,IF(BJ97="X",B97,IF(BK97="X",B97,IF(BL97="X",B97,0)))))))))))))/Classement!C16</f>
        <v>0</v>
      </c>
      <c r="BV97" s="157">
        <f>IF(BM97="X",B97,IF(BN97="X",B97,0))/Classement!B16</f>
        <v>0</v>
      </c>
      <c r="BW97" s="149">
        <f>IF(BM97="X",B97,IF(BN97="X",B97,0))/Classement!C16</f>
        <v>0</v>
      </c>
    </row>
    <row r="98" spans="1:75" ht="16.5" customHeight="1" thickBot="1" x14ac:dyDescent="0.25">
      <c r="A98" s="155" t="s">
        <v>61</v>
      </c>
      <c r="B98" s="204"/>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147" t="str">
        <f t="shared" si="24"/>
        <v xml:space="preserve"> </v>
      </c>
      <c r="AX98" s="147" t="str">
        <f t="shared" si="25"/>
        <v xml:space="preserve"> </v>
      </c>
      <c r="AY98" s="147" t="str">
        <f t="shared" si="26"/>
        <v xml:space="preserve"> </v>
      </c>
      <c r="AZ98" s="147" t="str">
        <f t="shared" si="27"/>
        <v xml:space="preserve"> </v>
      </c>
      <c r="BA98" s="147" t="str">
        <f t="shared" si="28"/>
        <v xml:space="preserve"> </v>
      </c>
      <c r="BB98" s="147" t="str">
        <f t="shared" si="29"/>
        <v xml:space="preserve"> </v>
      </c>
      <c r="BC98" s="147" t="str">
        <f t="shared" si="30"/>
        <v xml:space="preserve"> </v>
      </c>
      <c r="BD98" s="147" t="str">
        <f t="shared" si="31"/>
        <v xml:space="preserve"> </v>
      </c>
      <c r="BE98" s="147" t="str">
        <f t="shared" si="32"/>
        <v xml:space="preserve"> </v>
      </c>
      <c r="BF98" s="147" t="str">
        <f t="shared" si="33"/>
        <v xml:space="preserve"> </v>
      </c>
      <c r="BG98" s="147" t="str">
        <f t="shared" si="34"/>
        <v xml:space="preserve"> </v>
      </c>
      <c r="BH98" s="147" t="str">
        <f t="shared" si="35"/>
        <v xml:space="preserve"> </v>
      </c>
      <c r="BI98" s="147" t="str">
        <f t="shared" si="36"/>
        <v xml:space="preserve"> </v>
      </c>
      <c r="BJ98" s="147" t="str">
        <f t="shared" si="37"/>
        <v xml:space="preserve"> </v>
      </c>
      <c r="BK98" s="147" t="str">
        <f t="shared" si="38"/>
        <v xml:space="preserve"> </v>
      </c>
      <c r="BL98" s="147" t="str">
        <f t="shared" si="39"/>
        <v xml:space="preserve"> </v>
      </c>
      <c r="BM98" s="147" t="str">
        <f t="shared" si="40"/>
        <v xml:space="preserve"> </v>
      </c>
      <c r="BN98" s="147" t="str">
        <f t="shared" si="41"/>
        <v xml:space="preserve"> </v>
      </c>
      <c r="BO98" s="147" t="str">
        <f t="shared" si="42"/>
        <v xml:space="preserve"> </v>
      </c>
      <c r="BP98" s="147" t="str">
        <f t="shared" si="43"/>
        <v xml:space="preserve"> </v>
      </c>
      <c r="BQ98" s="148" t="str">
        <f t="shared" si="44"/>
        <v xml:space="preserve"> </v>
      </c>
      <c r="BR98" s="157">
        <f>IF(AW98="X",B98,IF(AX98="X",B98,IF(AY98="X",B98,0)))/Classement!B17</f>
        <v>0</v>
      </c>
      <c r="BS98" s="157">
        <f>IF(AW98="X",B98,IF(AX98="X",B98,IF(AY98="X",B98,0)))/Classement!C17</f>
        <v>0</v>
      </c>
      <c r="BT98" s="157">
        <f>IF(AZ98="X",B98,IF(BA98="X",B98,IF(BB98="X",B98,IF(BC98="X",B98,IF(BD98="X",B98,IF(BE98="X",B98,IF(BF98="X",B98,IF(BG98="X",B98,IF(BH98="X",B98,IF(BI98="X",B98,IF(BJ98="X",B98,IF(BK98="X",B98,IF(BL98="X",B98,0)))))))))))))/Classement!B17</f>
        <v>0</v>
      </c>
      <c r="BU98" s="158">
        <f>IF(AZ98="X",B98,IF(BA98="X",B98,IF(BB98="X",B98,IF(BC98="X",B98,IF(BD98="X",B98,IF(BE98="X",B98,IF(BF98="X",B98,IF(BG98="X",B98,IF(BH98="X",B98,IF(BI98="X",B98,IF(BJ98="X",B98,IF(BK98="X",B98,IF(BL98="X",B98,0)))))))))))))/Classement!C17</f>
        <v>0</v>
      </c>
      <c r="BV98" s="157">
        <f>IF(BM98="X",B98,IF(BN98="X",B98,0))/Classement!B17</f>
        <v>0</v>
      </c>
      <c r="BW98" s="149">
        <f>IF(BM98="X",B98,IF(BN98="X",B98,0))/Classement!C17</f>
        <v>0</v>
      </c>
    </row>
    <row r="99" spans="1:75" ht="38.25" x14ac:dyDescent="0.2">
      <c r="A99" s="159" t="s">
        <v>401</v>
      </c>
      <c r="B99" s="206"/>
      <c r="C99" s="207"/>
      <c r="D99" s="207"/>
      <c r="E99" s="207"/>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160" t="str">
        <f t="shared" si="24"/>
        <v xml:space="preserve"> </v>
      </c>
      <c r="AX99" s="160" t="str">
        <f t="shared" si="25"/>
        <v xml:space="preserve"> </v>
      </c>
      <c r="AY99" s="160" t="str">
        <f t="shared" si="26"/>
        <v xml:space="preserve"> </v>
      </c>
      <c r="AZ99" s="161" t="str">
        <f t="shared" si="27"/>
        <v xml:space="preserve"> </v>
      </c>
      <c r="BA99" s="160" t="str">
        <f t="shared" si="28"/>
        <v xml:space="preserve"> </v>
      </c>
      <c r="BB99" s="160" t="str">
        <f t="shared" si="29"/>
        <v xml:space="preserve"> </v>
      </c>
      <c r="BC99" s="160" t="str">
        <f t="shared" si="30"/>
        <v xml:space="preserve"> </v>
      </c>
      <c r="BD99" s="160" t="str">
        <f t="shared" si="31"/>
        <v xml:space="preserve"> </v>
      </c>
      <c r="BE99" s="160" t="str">
        <f t="shared" si="32"/>
        <v xml:space="preserve"> </v>
      </c>
      <c r="BF99" s="160" t="str">
        <f t="shared" si="33"/>
        <v xml:space="preserve"> </v>
      </c>
      <c r="BG99" s="160" t="str">
        <f t="shared" si="34"/>
        <v xml:space="preserve"> </v>
      </c>
      <c r="BH99" s="160" t="str">
        <f t="shared" si="35"/>
        <v xml:space="preserve"> </v>
      </c>
      <c r="BI99" s="160" t="str">
        <f t="shared" si="36"/>
        <v xml:space="preserve"> </v>
      </c>
      <c r="BJ99" s="160" t="str">
        <f t="shared" si="37"/>
        <v xml:space="preserve"> </v>
      </c>
      <c r="BK99" s="160" t="str">
        <f t="shared" si="38"/>
        <v xml:space="preserve"> </v>
      </c>
      <c r="BL99" s="160" t="str">
        <f t="shared" si="39"/>
        <v xml:space="preserve"> </v>
      </c>
      <c r="BM99" s="160" t="str">
        <f t="shared" si="40"/>
        <v xml:space="preserve"> </v>
      </c>
      <c r="BN99" s="160" t="str">
        <f t="shared" si="41"/>
        <v xml:space="preserve"> </v>
      </c>
      <c r="BO99" s="160" t="str">
        <f t="shared" si="42"/>
        <v xml:space="preserve"> </v>
      </c>
      <c r="BP99" s="160" t="str">
        <f t="shared" si="43"/>
        <v xml:space="preserve"> </v>
      </c>
      <c r="BQ99" s="160" t="str">
        <f t="shared" si="44"/>
        <v xml:space="preserve"> </v>
      </c>
      <c r="BR99" s="162"/>
      <c r="BS99" s="163">
        <f>IF(AW99="X",B99,IF(AX99="X",B99,IF(AY99="X",B99,0)))/Classement!C18</f>
        <v>0</v>
      </c>
      <c r="BT99" s="162"/>
      <c r="BU99" s="164">
        <f>IF(AZ99="X",B99,IF(BA99="X",B99,IF(BB99="X",B99,IF(BC99="X",B99,IF(BD99="X",B99,IF(BE99="X",B99,IF(BF99="X",B99,IF(BG99="X",B99,IF(BH99="X",B99,IF(BI99="X",B99,IF(BJ99="X",B99,IF(BK99="X",B99,IF(BL99="X",B99,0)))))))))))))/Classement!C18</f>
        <v>0</v>
      </c>
      <c r="BV99" s="162"/>
      <c r="BW99" s="165">
        <f>IF(BM99="X",B99,IF(BN99="X",B99,0))/Classement!C18</f>
        <v>0</v>
      </c>
    </row>
    <row r="100" spans="1:75" x14ac:dyDescent="0.2">
      <c r="A100" s="166" t="s">
        <v>402</v>
      </c>
      <c r="B100" s="208"/>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167" t="str">
        <f t="shared" si="24"/>
        <v xml:space="preserve"> </v>
      </c>
      <c r="AX100" s="167" t="str">
        <f t="shared" si="25"/>
        <v xml:space="preserve"> </v>
      </c>
      <c r="AY100" s="167" t="str">
        <f t="shared" si="26"/>
        <v xml:space="preserve"> </v>
      </c>
      <c r="AZ100" s="167" t="str">
        <f t="shared" si="27"/>
        <v xml:space="preserve"> </v>
      </c>
      <c r="BA100" s="167" t="str">
        <f t="shared" si="28"/>
        <v xml:space="preserve"> </v>
      </c>
      <c r="BB100" s="167" t="str">
        <f t="shared" si="29"/>
        <v xml:space="preserve"> </v>
      </c>
      <c r="BC100" s="167" t="str">
        <f t="shared" si="30"/>
        <v xml:space="preserve"> </v>
      </c>
      <c r="BD100" s="167" t="str">
        <f t="shared" si="31"/>
        <v xml:space="preserve"> </v>
      </c>
      <c r="BE100" s="167" t="str">
        <f t="shared" si="32"/>
        <v xml:space="preserve"> </v>
      </c>
      <c r="BF100" s="167" t="str">
        <f t="shared" si="33"/>
        <v xml:space="preserve"> </v>
      </c>
      <c r="BG100" s="167" t="str">
        <f t="shared" si="34"/>
        <v xml:space="preserve"> </v>
      </c>
      <c r="BH100" s="167" t="str">
        <f t="shared" si="35"/>
        <v xml:space="preserve"> </v>
      </c>
      <c r="BI100" s="167" t="str">
        <f t="shared" si="36"/>
        <v xml:space="preserve"> </v>
      </c>
      <c r="BJ100" s="167" t="str">
        <f t="shared" si="37"/>
        <v xml:space="preserve"> </v>
      </c>
      <c r="BK100" s="167" t="str">
        <f t="shared" si="38"/>
        <v xml:space="preserve"> </v>
      </c>
      <c r="BL100" s="167" t="str">
        <f t="shared" si="39"/>
        <v xml:space="preserve"> </v>
      </c>
      <c r="BM100" s="167" t="str">
        <f t="shared" si="40"/>
        <v xml:space="preserve"> </v>
      </c>
      <c r="BN100" s="167" t="str">
        <f t="shared" si="41"/>
        <v xml:space="preserve"> </v>
      </c>
      <c r="BO100" s="167" t="str">
        <f t="shared" si="42"/>
        <v xml:space="preserve"> </v>
      </c>
      <c r="BP100" s="167" t="str">
        <f t="shared" si="43"/>
        <v xml:space="preserve"> </v>
      </c>
      <c r="BQ100" s="167" t="str">
        <f t="shared" si="44"/>
        <v xml:space="preserve"> </v>
      </c>
      <c r="BR100" s="168"/>
      <c r="BS100" s="168">
        <f>IF(AW100="X",B100,IF(AX100="X",B100,IF(AY100="X",B100,0)))/Classement!C18</f>
        <v>0</v>
      </c>
      <c r="BT100" s="168"/>
      <c r="BU100" s="169">
        <f>IF(AZ100="X",B100,IF(BA100="X",B100,IF(BB100="X",B100,IF(BC100="X",B100,IF(BD100="X",B100,IF(BE100="X",B100,IF(BF100="X",B100,IF(BG100="X",B100,IF(BH100="X",B100,IF(BI100="X",B100,IF(BJ100="X",B100,IF(BK100="X",B100,IF(BL100="X",B100,0)))))))))))))/Classement!C18</f>
        <v>0</v>
      </c>
      <c r="BV100" s="168"/>
      <c r="BW100" s="170">
        <f>IF(BM100="X",B100,IF(BN100="X",B100,0))/Classement!C18</f>
        <v>0</v>
      </c>
    </row>
    <row r="101" spans="1:75" x14ac:dyDescent="0.2">
      <c r="A101" s="166" t="s">
        <v>403</v>
      </c>
      <c r="B101" s="208"/>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167" t="str">
        <f t="shared" si="24"/>
        <v xml:space="preserve"> </v>
      </c>
      <c r="AX101" s="167" t="str">
        <f t="shared" si="25"/>
        <v xml:space="preserve"> </v>
      </c>
      <c r="AY101" s="167" t="str">
        <f t="shared" si="26"/>
        <v xml:space="preserve"> </v>
      </c>
      <c r="AZ101" s="167" t="str">
        <f t="shared" si="27"/>
        <v xml:space="preserve"> </v>
      </c>
      <c r="BA101" s="167" t="str">
        <f t="shared" si="28"/>
        <v xml:space="preserve"> </v>
      </c>
      <c r="BB101" s="167" t="str">
        <f t="shared" si="29"/>
        <v xml:space="preserve"> </v>
      </c>
      <c r="BC101" s="167" t="str">
        <f t="shared" si="30"/>
        <v xml:space="preserve"> </v>
      </c>
      <c r="BD101" s="167" t="str">
        <f t="shared" si="31"/>
        <v xml:space="preserve"> </v>
      </c>
      <c r="BE101" s="167" t="str">
        <f t="shared" si="32"/>
        <v xml:space="preserve"> </v>
      </c>
      <c r="BF101" s="167" t="str">
        <f t="shared" si="33"/>
        <v xml:space="preserve"> </v>
      </c>
      <c r="BG101" s="167" t="str">
        <f t="shared" si="34"/>
        <v xml:space="preserve"> </v>
      </c>
      <c r="BH101" s="167" t="str">
        <f t="shared" si="35"/>
        <v xml:space="preserve"> </v>
      </c>
      <c r="BI101" s="167" t="str">
        <f t="shared" si="36"/>
        <v xml:space="preserve"> </v>
      </c>
      <c r="BJ101" s="167" t="str">
        <f t="shared" si="37"/>
        <v xml:space="preserve"> </v>
      </c>
      <c r="BK101" s="167" t="str">
        <f t="shared" si="38"/>
        <v xml:space="preserve"> </v>
      </c>
      <c r="BL101" s="167" t="str">
        <f t="shared" si="39"/>
        <v xml:space="preserve"> </v>
      </c>
      <c r="BM101" s="167" t="str">
        <f t="shared" si="40"/>
        <v xml:space="preserve"> </v>
      </c>
      <c r="BN101" s="167" t="str">
        <f t="shared" si="41"/>
        <v xml:space="preserve"> </v>
      </c>
      <c r="BO101" s="167" t="str">
        <f t="shared" si="42"/>
        <v xml:space="preserve"> </v>
      </c>
      <c r="BP101" s="167" t="str">
        <f t="shared" si="43"/>
        <v xml:space="preserve"> </v>
      </c>
      <c r="BQ101" s="167" t="str">
        <f t="shared" si="44"/>
        <v xml:space="preserve"> </v>
      </c>
      <c r="BR101" s="168"/>
      <c r="BS101" s="168">
        <f>IF(AW101="X",B101,IF(AX101="X",B101,IF(AY101="X",B101,0)))/Classement!C18</f>
        <v>0</v>
      </c>
      <c r="BT101" s="168"/>
      <c r="BU101" s="169">
        <f>IF(AZ101="X",B101,IF(BA101="X",B101,IF(BB101="X",B101,IF(BC101="X",B101,IF(BD101="X",B101,IF(BE101="X",B101,IF(BF101="X",B101,IF(BG101="X",B101,IF(BH101="X",B101,IF(BI101="X",B101,IF(BJ101="X",B101,IF(BK101="X",B101,IF(BL101="X",B101,0)))))))))))))/Classement!C18</f>
        <v>0</v>
      </c>
      <c r="BV101" s="168"/>
      <c r="BW101" s="170">
        <f>IF(BM101="X",B101,IF(BN101="X",B101,0))/Classement!C18</f>
        <v>0</v>
      </c>
    </row>
    <row r="102" spans="1:75" x14ac:dyDescent="0.2">
      <c r="A102" s="166" t="s">
        <v>404</v>
      </c>
      <c r="B102" s="208"/>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167" t="str">
        <f t="shared" si="24"/>
        <v xml:space="preserve"> </v>
      </c>
      <c r="AX102" s="167" t="str">
        <f t="shared" si="25"/>
        <v xml:space="preserve"> </v>
      </c>
      <c r="AY102" s="167" t="str">
        <f t="shared" si="26"/>
        <v xml:space="preserve"> </v>
      </c>
      <c r="AZ102" s="167" t="str">
        <f t="shared" si="27"/>
        <v xml:space="preserve"> </v>
      </c>
      <c r="BA102" s="167" t="str">
        <f t="shared" si="28"/>
        <v xml:space="preserve"> </v>
      </c>
      <c r="BB102" s="167" t="str">
        <f t="shared" si="29"/>
        <v xml:space="preserve"> </v>
      </c>
      <c r="BC102" s="167" t="str">
        <f t="shared" si="30"/>
        <v xml:space="preserve"> </v>
      </c>
      <c r="BD102" s="167" t="str">
        <f t="shared" si="31"/>
        <v xml:space="preserve"> </v>
      </c>
      <c r="BE102" s="167" t="str">
        <f t="shared" si="32"/>
        <v xml:space="preserve"> </v>
      </c>
      <c r="BF102" s="167" t="str">
        <f t="shared" si="33"/>
        <v xml:space="preserve"> </v>
      </c>
      <c r="BG102" s="167" t="str">
        <f t="shared" si="34"/>
        <v xml:space="preserve"> </v>
      </c>
      <c r="BH102" s="167" t="str">
        <f t="shared" si="35"/>
        <v xml:space="preserve"> </v>
      </c>
      <c r="BI102" s="167" t="str">
        <f t="shared" si="36"/>
        <v xml:space="preserve"> </v>
      </c>
      <c r="BJ102" s="167" t="str">
        <f t="shared" si="37"/>
        <v xml:space="preserve"> </v>
      </c>
      <c r="BK102" s="167" t="str">
        <f t="shared" si="38"/>
        <v xml:space="preserve"> </v>
      </c>
      <c r="BL102" s="167" t="str">
        <f t="shared" si="39"/>
        <v xml:space="preserve"> </v>
      </c>
      <c r="BM102" s="167" t="str">
        <f t="shared" si="40"/>
        <v xml:space="preserve"> </v>
      </c>
      <c r="BN102" s="167" t="str">
        <f t="shared" si="41"/>
        <v xml:space="preserve"> </v>
      </c>
      <c r="BO102" s="167" t="str">
        <f t="shared" si="42"/>
        <v xml:space="preserve"> </v>
      </c>
      <c r="BP102" s="167" t="str">
        <f t="shared" si="43"/>
        <v xml:space="preserve"> </v>
      </c>
      <c r="BQ102" s="167" t="str">
        <f t="shared" si="44"/>
        <v xml:space="preserve"> </v>
      </c>
      <c r="BR102" s="168"/>
      <c r="BS102" s="168">
        <f>IF(AW102="X",B102,IF(AX102="X",B102,IF(AY102="X",B102,0)))/Classement!C18</f>
        <v>0</v>
      </c>
      <c r="BT102" s="168"/>
      <c r="BU102" s="169">
        <f>IF(AZ102="X",B102,IF(BA102="X",B102,IF(BB102="X",B102,IF(BC102="X",B102,IF(BD102="X",B102,IF(BE102="X",B102,IF(BF102="X",B102,IF(BG102="X",B102,IF(BH102="X",B102,IF(BI102="X",B102,IF(BJ102="X",B102,IF(BK102="X",B102,IF(BL102="X",B102,0)))))))))))))/Classement!C18</f>
        <v>0</v>
      </c>
      <c r="BV102" s="168"/>
      <c r="BW102" s="170">
        <f>IF(BM102="X",B102,IF(BN102="X",B102,0))/Classement!C18</f>
        <v>0</v>
      </c>
    </row>
    <row r="103" spans="1:75" ht="13.5" thickBot="1" x14ac:dyDescent="0.25">
      <c r="A103" s="171" t="s">
        <v>405</v>
      </c>
      <c r="B103" s="210"/>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c r="AA103" s="211"/>
      <c r="AB103" s="211"/>
      <c r="AC103" s="211"/>
      <c r="AD103" s="211"/>
      <c r="AE103" s="211"/>
      <c r="AF103" s="211"/>
      <c r="AG103" s="211"/>
      <c r="AH103" s="211"/>
      <c r="AI103" s="211"/>
      <c r="AJ103" s="211"/>
      <c r="AK103" s="211"/>
      <c r="AL103" s="211"/>
      <c r="AM103" s="211"/>
      <c r="AN103" s="211"/>
      <c r="AO103" s="211"/>
      <c r="AP103" s="211"/>
      <c r="AQ103" s="211"/>
      <c r="AR103" s="211"/>
      <c r="AS103" s="211"/>
      <c r="AT103" s="211"/>
      <c r="AU103" s="211"/>
      <c r="AV103" s="211"/>
      <c r="AW103" s="172" t="str">
        <f t="shared" si="24"/>
        <v xml:space="preserve"> </v>
      </c>
      <c r="AX103" s="172" t="str">
        <f t="shared" si="25"/>
        <v xml:space="preserve"> </v>
      </c>
      <c r="AY103" s="172" t="str">
        <f t="shared" si="26"/>
        <v xml:space="preserve"> </v>
      </c>
      <c r="AZ103" s="173" t="str">
        <f t="shared" si="27"/>
        <v xml:space="preserve"> </v>
      </c>
      <c r="BA103" s="172" t="str">
        <f t="shared" si="28"/>
        <v xml:space="preserve"> </v>
      </c>
      <c r="BB103" s="172" t="str">
        <f t="shared" si="29"/>
        <v xml:space="preserve"> </v>
      </c>
      <c r="BC103" s="172" t="str">
        <f t="shared" si="30"/>
        <v xml:space="preserve"> </v>
      </c>
      <c r="BD103" s="172" t="str">
        <f t="shared" si="31"/>
        <v xml:space="preserve"> </v>
      </c>
      <c r="BE103" s="172" t="str">
        <f t="shared" si="32"/>
        <v xml:space="preserve"> </v>
      </c>
      <c r="BF103" s="172" t="str">
        <f t="shared" si="33"/>
        <v xml:space="preserve"> </v>
      </c>
      <c r="BG103" s="172" t="str">
        <f t="shared" si="34"/>
        <v xml:space="preserve"> </v>
      </c>
      <c r="BH103" s="172" t="str">
        <f t="shared" si="35"/>
        <v xml:space="preserve"> </v>
      </c>
      <c r="BI103" s="172" t="str">
        <f t="shared" si="36"/>
        <v xml:space="preserve"> </v>
      </c>
      <c r="BJ103" s="172" t="str">
        <f t="shared" si="37"/>
        <v xml:space="preserve"> </v>
      </c>
      <c r="BK103" s="172" t="str">
        <f t="shared" si="38"/>
        <v xml:space="preserve"> </v>
      </c>
      <c r="BL103" s="172" t="str">
        <f t="shared" si="39"/>
        <v xml:space="preserve"> </v>
      </c>
      <c r="BM103" s="172" t="str">
        <f t="shared" si="40"/>
        <v xml:space="preserve"> </v>
      </c>
      <c r="BN103" s="172" t="str">
        <f t="shared" si="41"/>
        <v xml:space="preserve"> </v>
      </c>
      <c r="BO103" s="172" t="str">
        <f t="shared" si="42"/>
        <v xml:space="preserve"> </v>
      </c>
      <c r="BP103" s="172" t="str">
        <f t="shared" si="43"/>
        <v xml:space="preserve"> </v>
      </c>
      <c r="BQ103" s="172" t="str">
        <f t="shared" si="44"/>
        <v xml:space="preserve"> </v>
      </c>
      <c r="BR103" s="174"/>
      <c r="BS103" s="175">
        <f>IF(AW103="X",B103,IF(AX103="X",B103,IF(AY103="X",B103,0)))/Classement!C18</f>
        <v>0</v>
      </c>
      <c r="BT103" s="174"/>
      <c r="BU103" s="176">
        <f>IF(AZ103="X",B103,IF(BA103="X",B103,IF(BB103="X",B103,IF(BC103="X",B103,IF(BD103="X",B103,IF(BE103="X",B103,IF(BF103="X",B103,IF(BG103="X",B103,IF(BH103="X",B103,IF(BI103="X",B103,IF(BJ103="X",B103,IF(BK103="X",B103,IF(BL103="X",B103,0)))))))))))))/Classement!C18</f>
        <v>0</v>
      </c>
      <c r="BV103" s="174"/>
      <c r="BW103" s="177">
        <f>IF(BM103="X",B103,IF(BN103="X",B103,0))/Classement!C18</f>
        <v>0</v>
      </c>
    </row>
    <row r="104" spans="1:75" ht="13.5" thickBot="1" x14ac:dyDescent="0.25">
      <c r="A104" s="155" t="s">
        <v>62</v>
      </c>
      <c r="B104" s="204"/>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147" t="str">
        <f t="shared" si="24"/>
        <v xml:space="preserve"> </v>
      </c>
      <c r="AX104" s="147" t="str">
        <f t="shared" si="25"/>
        <v xml:space="preserve"> </v>
      </c>
      <c r="AY104" s="147" t="str">
        <f t="shared" si="26"/>
        <v xml:space="preserve"> </v>
      </c>
      <c r="AZ104" s="147" t="str">
        <f t="shared" si="27"/>
        <v xml:space="preserve"> </v>
      </c>
      <c r="BA104" s="147" t="str">
        <f t="shared" si="28"/>
        <v xml:space="preserve"> </v>
      </c>
      <c r="BB104" s="147" t="str">
        <f t="shared" si="29"/>
        <v xml:space="preserve"> </v>
      </c>
      <c r="BC104" s="147" t="str">
        <f t="shared" si="30"/>
        <v xml:space="preserve"> </v>
      </c>
      <c r="BD104" s="147" t="str">
        <f t="shared" si="31"/>
        <v xml:space="preserve"> </v>
      </c>
      <c r="BE104" s="147" t="str">
        <f t="shared" si="32"/>
        <v xml:space="preserve"> </v>
      </c>
      <c r="BF104" s="147" t="str">
        <f t="shared" si="33"/>
        <v xml:space="preserve"> </v>
      </c>
      <c r="BG104" s="147" t="str">
        <f t="shared" si="34"/>
        <v xml:space="preserve"> </v>
      </c>
      <c r="BH104" s="147" t="str">
        <f t="shared" si="35"/>
        <v xml:space="preserve"> </v>
      </c>
      <c r="BI104" s="147" t="str">
        <f t="shared" si="36"/>
        <v xml:space="preserve"> </v>
      </c>
      <c r="BJ104" s="147" t="str">
        <f t="shared" si="37"/>
        <v xml:space="preserve"> </v>
      </c>
      <c r="BK104" s="147" t="str">
        <f t="shared" si="38"/>
        <v xml:space="preserve"> </v>
      </c>
      <c r="BL104" s="147" t="str">
        <f t="shared" si="39"/>
        <v xml:space="preserve"> </v>
      </c>
      <c r="BM104" s="147" t="str">
        <f t="shared" si="40"/>
        <v xml:space="preserve"> </v>
      </c>
      <c r="BN104" s="147" t="str">
        <f t="shared" si="41"/>
        <v xml:space="preserve"> </v>
      </c>
      <c r="BO104" s="147" t="str">
        <f t="shared" si="42"/>
        <v xml:space="preserve"> </v>
      </c>
      <c r="BP104" s="147" t="str">
        <f t="shared" si="43"/>
        <v xml:space="preserve"> </v>
      </c>
      <c r="BQ104" s="148" t="str">
        <f t="shared" si="44"/>
        <v xml:space="preserve"> </v>
      </c>
      <c r="BR104" s="157">
        <f>IF(AW104="X",B104,IF(AX104="X",B104,IF(AY104="X",B104,0)))/Classement!B19</f>
        <v>0</v>
      </c>
      <c r="BS104" s="175">
        <f>IF(AW104="X",B104,IF(AX104="X",B104,IF(AY104="X",B104,0)))/Classement!C19</f>
        <v>0</v>
      </c>
      <c r="BT104" s="157">
        <f>IF(AZ104="X",B104,IF(BA104="X",B104,IF(BB104="X",B104,IF(BC104="X",B104,IF(BD104="X",B104,IF(BE104="X",B104,IF(BF104="X",B104,IF(BG104="X",B104,IF(BH104="X",B104,IF(BI104="X",B104,IF(BJ104="X",B104,IF(BK104="X",B104,IF(BL104="X",B104,0)))))))))))))/Classement!B19</f>
        <v>0</v>
      </c>
      <c r="BU104" s="176">
        <f>IF(AZ104="X",B104,IF(BA104="X",B104,IF(BB104="X",B104,IF(BC104="X",B104,IF(BD104="X",B104,IF(BE104="X",B104,IF(BF104="X",B104,IF(BG104="X",B104,IF(BH104="X",B104,IF(BI104="X",B104,IF(BJ104="X",B104,IF(BK104="X",B104,IF(BL104="X",B104,0)))))))))))))/Classement!C19</f>
        <v>0</v>
      </c>
      <c r="BV104" s="157">
        <f>IF(BM104="X",B104,IF(BN104="X",B104,0))/Classement!B19</f>
        <v>0</v>
      </c>
      <c r="BW104" s="177">
        <f>IF(BM104="X",B104,IF(BN104="X",B104,0))/Classement!C19</f>
        <v>0</v>
      </c>
    </row>
    <row r="105" spans="1:75" ht="17.25" customHeight="1" thickBot="1" x14ac:dyDescent="0.25">
      <c r="A105" s="155" t="s">
        <v>64</v>
      </c>
      <c r="B105" s="204"/>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147" t="str">
        <f t="shared" si="24"/>
        <v xml:space="preserve"> </v>
      </c>
      <c r="AX105" s="147" t="str">
        <f t="shared" si="25"/>
        <v xml:space="preserve"> </v>
      </c>
      <c r="AY105" s="147" t="str">
        <f t="shared" si="26"/>
        <v xml:space="preserve"> </v>
      </c>
      <c r="AZ105" s="147" t="str">
        <f t="shared" si="27"/>
        <v xml:space="preserve"> </v>
      </c>
      <c r="BA105" s="147" t="str">
        <f t="shared" si="28"/>
        <v xml:space="preserve"> </v>
      </c>
      <c r="BB105" s="147" t="str">
        <f t="shared" si="29"/>
        <v xml:space="preserve"> </v>
      </c>
      <c r="BC105" s="147" t="str">
        <f t="shared" si="30"/>
        <v xml:space="preserve"> </v>
      </c>
      <c r="BD105" s="147" t="str">
        <f t="shared" si="31"/>
        <v xml:space="preserve"> </v>
      </c>
      <c r="BE105" s="147" t="str">
        <f t="shared" si="32"/>
        <v xml:space="preserve"> </v>
      </c>
      <c r="BF105" s="147" t="str">
        <f t="shared" si="33"/>
        <v xml:space="preserve"> </v>
      </c>
      <c r="BG105" s="147" t="str">
        <f t="shared" si="34"/>
        <v xml:space="preserve"> </v>
      </c>
      <c r="BH105" s="147" t="str">
        <f t="shared" si="35"/>
        <v xml:space="preserve"> </v>
      </c>
      <c r="BI105" s="147" t="str">
        <f t="shared" si="36"/>
        <v xml:space="preserve"> </v>
      </c>
      <c r="BJ105" s="147" t="str">
        <f t="shared" si="37"/>
        <v xml:space="preserve"> </v>
      </c>
      <c r="BK105" s="147" t="str">
        <f t="shared" si="38"/>
        <v xml:space="preserve"> </v>
      </c>
      <c r="BL105" s="147" t="str">
        <f t="shared" si="39"/>
        <v xml:space="preserve"> </v>
      </c>
      <c r="BM105" s="147" t="str">
        <f t="shared" si="40"/>
        <v xml:space="preserve"> </v>
      </c>
      <c r="BN105" s="147" t="str">
        <f t="shared" si="41"/>
        <v xml:space="preserve"> </v>
      </c>
      <c r="BO105" s="147" t="str">
        <f t="shared" si="42"/>
        <v xml:space="preserve"> </v>
      </c>
      <c r="BP105" s="147" t="str">
        <f t="shared" si="43"/>
        <v xml:space="preserve"> </v>
      </c>
      <c r="BQ105" s="148" t="str">
        <f t="shared" si="44"/>
        <v xml:space="preserve"> </v>
      </c>
      <c r="BR105" s="149">
        <f>IF(AW105="X",B105,IF(AX105="X",B105,IF(AY105="X",B105,0)))/Classement!B20</f>
        <v>0</v>
      </c>
      <c r="BS105" s="178">
        <f>IF(AW105="X",B105,IF(AX105="X",B105,IF(AY105="X",B105,0)))/Classement!C20</f>
        <v>0</v>
      </c>
      <c r="BT105" s="149">
        <f>IF(AZ105="X",B105,IF(BA105="X",B105,IF(BB105="X",B105,IF(BC105="X",B105,IF(BD105="X",B105,IF(BE105="X",B105,IF(BF105="X",B105,IF(BG105="X",B105,IF(BH105="X",B105,IF(BI105="X",B105,IF(BJ105="X",B105,IF(BK105="X",B105,IF(BL105="X",B105,0)))))))))))))/Classement!B20</f>
        <v>0</v>
      </c>
      <c r="BU105" s="179">
        <f>IF(AZ105="X",B105,IF(BA105="X",B105,IF(BB105="X",B105,IF(BC105="X",B105,IF(BD105="X",B105,IF(BE105="X",B105,IF(BF105="X",B105,IF(BG105="X",B105,IF(BH105="X",B105,IF(BI105="X",B105,IF(BJ105="X",B105,IF(BK105="X",B105,IF(BL105="X",B105,0)))))))))))))/Classement!C20</f>
        <v>0</v>
      </c>
      <c r="BV105" s="149">
        <f>IF(BM105="X",B105,IF(BN105="X",B105,0))/Classement!B20</f>
        <v>0</v>
      </c>
      <c r="BW105" s="177">
        <f>IF(BM105="X",B105,IF(BN105="X",B105,0))/Classement!C20</f>
        <v>0</v>
      </c>
    </row>
    <row r="106" spans="1:75" ht="26.25" thickBot="1" x14ac:dyDescent="0.25">
      <c r="A106" s="155" t="s">
        <v>65</v>
      </c>
      <c r="B106" s="204"/>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147" t="str">
        <f t="shared" si="24"/>
        <v xml:space="preserve"> </v>
      </c>
      <c r="AX106" s="147" t="str">
        <f t="shared" si="25"/>
        <v xml:space="preserve"> </v>
      </c>
      <c r="AY106" s="147" t="str">
        <f t="shared" si="26"/>
        <v xml:space="preserve"> </v>
      </c>
      <c r="AZ106" s="147" t="str">
        <f t="shared" si="27"/>
        <v xml:space="preserve"> </v>
      </c>
      <c r="BA106" s="147" t="str">
        <f t="shared" si="28"/>
        <v xml:space="preserve"> </v>
      </c>
      <c r="BB106" s="147" t="str">
        <f t="shared" si="29"/>
        <v xml:space="preserve"> </v>
      </c>
      <c r="BC106" s="147" t="str">
        <f t="shared" si="30"/>
        <v xml:space="preserve"> </v>
      </c>
      <c r="BD106" s="147" t="str">
        <f t="shared" si="31"/>
        <v xml:space="preserve"> </v>
      </c>
      <c r="BE106" s="147" t="str">
        <f t="shared" si="32"/>
        <v xml:space="preserve"> </v>
      </c>
      <c r="BF106" s="147" t="str">
        <f t="shared" si="33"/>
        <v xml:space="preserve"> </v>
      </c>
      <c r="BG106" s="147" t="str">
        <f t="shared" si="34"/>
        <v xml:space="preserve"> </v>
      </c>
      <c r="BH106" s="147" t="str">
        <f t="shared" si="35"/>
        <v xml:space="preserve"> </v>
      </c>
      <c r="BI106" s="147" t="str">
        <f t="shared" si="36"/>
        <v xml:space="preserve"> </v>
      </c>
      <c r="BJ106" s="147" t="str">
        <f t="shared" si="37"/>
        <v xml:space="preserve"> </v>
      </c>
      <c r="BK106" s="147" t="str">
        <f t="shared" si="38"/>
        <v xml:space="preserve"> </v>
      </c>
      <c r="BL106" s="147" t="str">
        <f t="shared" si="39"/>
        <v xml:space="preserve"> </v>
      </c>
      <c r="BM106" s="147" t="str">
        <f t="shared" si="40"/>
        <v xml:space="preserve"> </v>
      </c>
      <c r="BN106" s="147" t="str">
        <f t="shared" si="41"/>
        <v xml:space="preserve"> </v>
      </c>
      <c r="BO106" s="147" t="str">
        <f t="shared" si="42"/>
        <v xml:space="preserve"> </v>
      </c>
      <c r="BP106" s="147" t="str">
        <f t="shared" si="43"/>
        <v xml:space="preserve"> </v>
      </c>
      <c r="BQ106" s="148" t="str">
        <f t="shared" si="44"/>
        <v xml:space="preserve"> </v>
      </c>
      <c r="BR106" s="149">
        <f>IF(AW106="X",B106,IF(AX106="X",B106,IF(AY106="X",B106,0)))/Classement!B21</f>
        <v>0</v>
      </c>
      <c r="BS106" s="178">
        <f>IF(AW106="X",B106,IF(AX106="X",B106,IF(AY106="X",B106,0)))/Classement!C21</f>
        <v>0</v>
      </c>
      <c r="BT106" s="149">
        <f>IF(AZ106="X",B106,IF(BA106="X",B106,IF(BB106="X",B106,IF(BC106="X",B106,IF(BD106="X",B106,IF(BE106="X",B106,IF(BF106="X",B106,IF(BG106="X",B106,IF(BH106="X",B106,IF(BI106="X",B106,IF(BJ106="X",B106,IF(BK106="X",B106,IF(BL106="X",B106,0)))))))))))))/Classement!B21</f>
        <v>0</v>
      </c>
      <c r="BU106" s="179">
        <f>IF(AZ106="X",B106,IF(BA106="X",B106,IF(BB106="X",B106,IF(BC106="X",B106,IF(BD106="X",B106,IF(BE106="X",B106,IF(BF106="X",B106,IF(BG106="X",B106,IF(BH106="X",B106,IF(BI106="X",B106,IF(BJ106="X",B106,IF(BK106="X",B106,IF(BL106="X",B106,0)))))))))))))/Classement!C21</f>
        <v>0</v>
      </c>
      <c r="BV106" s="149">
        <f>IF(BM106="X",B106,IF(BN106="X",B106,0))/Classement!B21</f>
        <v>0</v>
      </c>
      <c r="BW106" s="177">
        <f>IF(BM106="X",B106,IF(BN106="X",B106,0))/Classement!C21</f>
        <v>0</v>
      </c>
    </row>
    <row r="107" spans="1:75" ht="13.5" thickBot="1" x14ac:dyDescent="0.25">
      <c r="A107" s="155" t="s">
        <v>66</v>
      </c>
      <c r="B107" s="204"/>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147" t="str">
        <f t="shared" si="24"/>
        <v xml:space="preserve"> </v>
      </c>
      <c r="AX107" s="147" t="str">
        <f t="shared" si="25"/>
        <v xml:space="preserve"> </v>
      </c>
      <c r="AY107" s="147" t="str">
        <f t="shared" si="26"/>
        <v xml:space="preserve"> </v>
      </c>
      <c r="AZ107" s="147" t="str">
        <f t="shared" si="27"/>
        <v xml:space="preserve"> </v>
      </c>
      <c r="BA107" s="147" t="str">
        <f t="shared" si="28"/>
        <v xml:space="preserve"> </v>
      </c>
      <c r="BB107" s="147" t="str">
        <f t="shared" si="29"/>
        <v xml:space="preserve"> </v>
      </c>
      <c r="BC107" s="147" t="str">
        <f t="shared" si="30"/>
        <v xml:space="preserve"> </v>
      </c>
      <c r="BD107" s="147" t="str">
        <f t="shared" si="31"/>
        <v xml:space="preserve"> </v>
      </c>
      <c r="BE107" s="147" t="str">
        <f t="shared" si="32"/>
        <v xml:space="preserve"> </v>
      </c>
      <c r="BF107" s="147" t="str">
        <f t="shared" si="33"/>
        <v xml:space="preserve"> </v>
      </c>
      <c r="BG107" s="147" t="str">
        <f t="shared" si="34"/>
        <v xml:space="preserve"> </v>
      </c>
      <c r="BH107" s="147" t="str">
        <f t="shared" si="35"/>
        <v xml:space="preserve"> </v>
      </c>
      <c r="BI107" s="147" t="str">
        <f t="shared" si="36"/>
        <v xml:space="preserve"> </v>
      </c>
      <c r="BJ107" s="147" t="str">
        <f t="shared" si="37"/>
        <v xml:space="preserve"> </v>
      </c>
      <c r="BK107" s="147" t="str">
        <f t="shared" si="38"/>
        <v xml:space="preserve"> </v>
      </c>
      <c r="BL107" s="147" t="str">
        <f t="shared" si="39"/>
        <v xml:space="preserve"> </v>
      </c>
      <c r="BM107" s="147" t="str">
        <f t="shared" si="40"/>
        <v xml:space="preserve"> </v>
      </c>
      <c r="BN107" s="147" t="str">
        <f t="shared" si="41"/>
        <v xml:space="preserve"> </v>
      </c>
      <c r="BO107" s="147" t="str">
        <f t="shared" si="42"/>
        <v xml:space="preserve"> </v>
      </c>
      <c r="BP107" s="147" t="str">
        <f t="shared" si="43"/>
        <v xml:space="preserve"> </v>
      </c>
      <c r="BQ107" s="148" t="str">
        <f t="shared" si="44"/>
        <v xml:space="preserve"> </v>
      </c>
      <c r="BR107" s="149">
        <f>IF(AW107="X",B107,IF(AX107="X",B107,IF(AY107="X",B107,0)))/Classement!B22</f>
        <v>0</v>
      </c>
      <c r="BS107" s="178">
        <f>IF(AW107="X",B107,IF(AX107="X",B107,IF(AY107="X",B107,0)))/Classement!C22</f>
        <v>0</v>
      </c>
      <c r="BT107" s="149">
        <f>IF(AZ107="X",B107,IF(BA107="X",B107,IF(BB107="X",B107,IF(BC107="X",B107,IF(BD107="X",B107,IF(BE107="X",B107,IF(BF107="X",B107,IF(BG107="X",B107,IF(BH107="X",B107,IF(BI107="X",B107,IF(BJ107="X",B107,IF(BK107="X",B107,IF(BL107="X",B107,0)))))))))))))/Classement!B22</f>
        <v>0</v>
      </c>
      <c r="BU107" s="179">
        <f>IF(AZ107="X",B107,IF(BA107="X",B107,IF(BB107="X",B107,IF(BC107="X",B107,IF(BD107="X",B107,IF(BE107="X",B107,IF(BF107="X",B107,IF(BG107="X",B107,IF(BH107="X",B107,IF(BI107="X",B107,IF(BJ107="X",B107,IF(BK107="X",B107,IF(BL107="X",B107,0)))))))))))))/Classement!C22</f>
        <v>0</v>
      </c>
      <c r="BV107" s="149">
        <f>IF(BM107="X",B107,IF(BN107="X",B107,0))/Classement!B22</f>
        <v>0</v>
      </c>
      <c r="BW107" s="177">
        <f>IF(BM107="X",B107,IF(BN107="X",B107,0))/Classement!C22</f>
        <v>0</v>
      </c>
    </row>
    <row r="108" spans="1:75" ht="13.5" thickBot="1" x14ac:dyDescent="0.25">
      <c r="A108" s="155" t="s">
        <v>67</v>
      </c>
      <c r="B108" s="204"/>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147" t="str">
        <f t="shared" si="24"/>
        <v xml:space="preserve"> </v>
      </c>
      <c r="AX108" s="147" t="str">
        <f t="shared" si="25"/>
        <v xml:space="preserve"> </v>
      </c>
      <c r="AY108" s="147" t="str">
        <f t="shared" si="26"/>
        <v xml:space="preserve"> </v>
      </c>
      <c r="AZ108" s="147" t="str">
        <f t="shared" si="27"/>
        <v xml:space="preserve"> </v>
      </c>
      <c r="BA108" s="147" t="str">
        <f t="shared" si="28"/>
        <v xml:space="preserve"> </v>
      </c>
      <c r="BB108" s="147" t="str">
        <f t="shared" si="29"/>
        <v xml:space="preserve"> </v>
      </c>
      <c r="BC108" s="147" t="str">
        <f t="shared" si="30"/>
        <v xml:space="preserve"> </v>
      </c>
      <c r="BD108" s="147" t="str">
        <f t="shared" si="31"/>
        <v xml:space="preserve"> </v>
      </c>
      <c r="BE108" s="147" t="str">
        <f t="shared" si="32"/>
        <v xml:space="preserve"> </v>
      </c>
      <c r="BF108" s="147" t="str">
        <f t="shared" si="33"/>
        <v xml:space="preserve"> </v>
      </c>
      <c r="BG108" s="147" t="str">
        <f t="shared" si="34"/>
        <v xml:space="preserve"> </v>
      </c>
      <c r="BH108" s="147" t="str">
        <f t="shared" si="35"/>
        <v xml:space="preserve"> </v>
      </c>
      <c r="BI108" s="147" t="str">
        <f t="shared" si="36"/>
        <v xml:space="preserve"> </v>
      </c>
      <c r="BJ108" s="147" t="str">
        <f t="shared" si="37"/>
        <v xml:space="preserve"> </v>
      </c>
      <c r="BK108" s="147" t="str">
        <f t="shared" si="38"/>
        <v xml:space="preserve"> </v>
      </c>
      <c r="BL108" s="147" t="str">
        <f t="shared" si="39"/>
        <v xml:space="preserve"> </v>
      </c>
      <c r="BM108" s="147" t="str">
        <f t="shared" si="40"/>
        <v xml:space="preserve"> </v>
      </c>
      <c r="BN108" s="147" t="str">
        <f t="shared" si="41"/>
        <v xml:space="preserve"> </v>
      </c>
      <c r="BO108" s="147" t="str">
        <f t="shared" si="42"/>
        <v xml:space="preserve"> </v>
      </c>
      <c r="BP108" s="147" t="str">
        <f t="shared" si="43"/>
        <v xml:space="preserve"> </v>
      </c>
      <c r="BQ108" s="148" t="str">
        <f t="shared" si="44"/>
        <v xml:space="preserve"> </v>
      </c>
      <c r="BR108" s="149">
        <f>IF(AW108="X",B108,IF(AX108="X",B108,IF(AY108="X",B108,0)))/Classement!B23</f>
        <v>0</v>
      </c>
      <c r="BS108" s="178">
        <f>IF(AW108="X",B108,IF(AX108="X",B108,IF(AY108="X",B108,0)))/Classement!C23</f>
        <v>0</v>
      </c>
      <c r="BT108" s="149">
        <f>IF(AZ108="X",B108,IF(BA108="X",B108,IF(BB108="X",B108,IF(BC108="X",B108,IF(BD108="X",B108,IF(BE108="X",B108,IF(BF108="X",B108,IF(BG108="X",B108,IF(BH108="X",B108,IF(BI108="X",B108,IF(BJ108="X",B108,IF(BK108="X",B108,IF(BL108="X",B108,0)))))))))))))/Classement!B23</f>
        <v>0</v>
      </c>
      <c r="BU108" s="179">
        <f>IF(AZ108="X",B108,IF(BA108="X",B108,IF(BB108="X",B108,IF(BC108="X",B108,IF(BD108="X",B108,IF(BE108="X",B108,IF(BF108="X",B108,IF(BG108="X",B108,IF(BH108="X",B108,IF(BI108="X",B108,IF(BJ108="X",B108,IF(BK108="X",B108,IF(BL108="X",B108,0)))))))))))))/Classement!C23</f>
        <v>0</v>
      </c>
      <c r="BV108" s="149">
        <f>IF(BM108="X",B108,IF(BN108="X",B108,0))/Classement!B23</f>
        <v>0</v>
      </c>
      <c r="BW108" s="177">
        <f>IF(BM108="X",B108,IF(BN108="X",B108,0))/Classement!C23</f>
        <v>0</v>
      </c>
    </row>
    <row r="109" spans="1:75" ht="25.5" x14ac:dyDescent="0.2">
      <c r="A109" s="159" t="s">
        <v>71</v>
      </c>
      <c r="B109" s="206"/>
      <c r="C109" s="207" t="s">
        <v>73</v>
      </c>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160" t="str">
        <f t="shared" si="24"/>
        <v xml:space="preserve"> </v>
      </c>
      <c r="AX109" s="160" t="str">
        <f t="shared" si="25"/>
        <v xml:space="preserve"> </v>
      </c>
      <c r="AY109" s="160" t="str">
        <f t="shared" si="26"/>
        <v xml:space="preserve"> </v>
      </c>
      <c r="AZ109" s="161" t="str">
        <f t="shared" si="27"/>
        <v xml:space="preserve"> </v>
      </c>
      <c r="BA109" s="160" t="str">
        <f t="shared" si="28"/>
        <v xml:space="preserve"> </v>
      </c>
      <c r="BB109" s="160" t="str">
        <f t="shared" si="29"/>
        <v xml:space="preserve"> </v>
      </c>
      <c r="BC109" s="160" t="str">
        <f t="shared" si="30"/>
        <v xml:space="preserve"> </v>
      </c>
      <c r="BD109" s="160" t="str">
        <f t="shared" si="31"/>
        <v xml:space="preserve"> </v>
      </c>
      <c r="BE109" s="160" t="str">
        <f t="shared" si="32"/>
        <v xml:space="preserve"> </v>
      </c>
      <c r="BF109" s="160" t="str">
        <f t="shared" si="33"/>
        <v xml:space="preserve"> </v>
      </c>
      <c r="BG109" s="160" t="str">
        <f t="shared" si="34"/>
        <v xml:space="preserve"> </v>
      </c>
      <c r="BH109" s="160" t="str">
        <f t="shared" si="35"/>
        <v xml:space="preserve"> </v>
      </c>
      <c r="BI109" s="160" t="str">
        <f t="shared" si="36"/>
        <v xml:space="preserve"> </v>
      </c>
      <c r="BJ109" s="160" t="str">
        <f t="shared" si="37"/>
        <v xml:space="preserve"> </v>
      </c>
      <c r="BK109" s="160" t="str">
        <f t="shared" si="38"/>
        <v xml:space="preserve"> </v>
      </c>
      <c r="BL109" s="160" t="str">
        <f t="shared" si="39"/>
        <v xml:space="preserve"> </v>
      </c>
      <c r="BM109" s="160" t="str">
        <f t="shared" si="40"/>
        <v xml:space="preserve"> </v>
      </c>
      <c r="BN109" s="160" t="str">
        <f t="shared" si="41"/>
        <v xml:space="preserve"> </v>
      </c>
      <c r="BO109" s="160" t="str">
        <f t="shared" si="42"/>
        <v xml:space="preserve"> </v>
      </c>
      <c r="BP109" s="160" t="str">
        <f t="shared" si="43"/>
        <v xml:space="preserve"> </v>
      </c>
      <c r="BQ109" s="160" t="str">
        <f t="shared" si="44"/>
        <v xml:space="preserve"> </v>
      </c>
      <c r="BR109" s="165">
        <f>IF(AW109="X",B109,IF(AX109="X",B109,IF(AY109="X",B109,0)))/Classement!B24</f>
        <v>0</v>
      </c>
      <c r="BS109" s="180">
        <f>IF(AW109="X",B109,IF(AX109="X",B109,IF(AY109="X",B109,0)))/Classement!C24</f>
        <v>0</v>
      </c>
      <c r="BT109" s="180">
        <f>IF(AZ109="X",B109,IF(BA109="X",B109,IF(BB109="X",B109,IF(BC109="X",B109,IF(BD109="X",B109,IF(BE109="X",B109,IF(BF109="X",B109,IF(BG109="X",B109,IF(BH109="X",B109,IF(BI109="X",B109,IF(BJ109="X",B109,IF(BK109="X",B109,IF(BL109="X",B109,0)))))))))))))/Classement!B24</f>
        <v>0</v>
      </c>
      <c r="BU109" s="181">
        <f>IF(AZ109="X",B109,IF(BA109="X",B109,IF(BB109="X",B109,IF(BC109="X",B109,IF(BD109="X",B109,IF(BE109="X",B109,IF(BF109="X",B109,IF(BG109="X",B109,IF(BH109="X",B109,IF(BI109="X",B109,IF(BJ109="X",B109,IF(BK109="X",B109,IF(BL109="X",B109,0)))))))))))))/Classement!C24</f>
        <v>0</v>
      </c>
      <c r="BV109" s="180">
        <f>IF(BM109="X",B109,IF(BN109="X",B109,0))/Classement!B24</f>
        <v>0</v>
      </c>
      <c r="BW109" s="182">
        <f>IF(BM109="X",B109,IF(BN109="X",B109,0))/Classement!C24</f>
        <v>0</v>
      </c>
    </row>
    <row r="110" spans="1:75" ht="13.5" thickBot="1" x14ac:dyDescent="0.25">
      <c r="A110" s="183" t="s">
        <v>72</v>
      </c>
      <c r="B110" s="210"/>
      <c r="C110" s="211" t="s">
        <v>73</v>
      </c>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172" t="str">
        <f t="shared" si="24"/>
        <v xml:space="preserve"> </v>
      </c>
      <c r="AX110" s="172" t="str">
        <f t="shared" si="25"/>
        <v xml:space="preserve"> </v>
      </c>
      <c r="AY110" s="172" t="str">
        <f t="shared" si="26"/>
        <v xml:space="preserve"> </v>
      </c>
      <c r="AZ110" s="172" t="str">
        <f t="shared" si="27"/>
        <v xml:space="preserve"> </v>
      </c>
      <c r="BA110" s="172" t="str">
        <f t="shared" si="28"/>
        <v xml:space="preserve"> </v>
      </c>
      <c r="BB110" s="172" t="str">
        <f t="shared" si="29"/>
        <v xml:space="preserve"> </v>
      </c>
      <c r="BC110" s="172" t="str">
        <f t="shared" si="30"/>
        <v xml:space="preserve"> </v>
      </c>
      <c r="BD110" s="172" t="str">
        <f t="shared" si="31"/>
        <v xml:space="preserve"> </v>
      </c>
      <c r="BE110" s="172" t="str">
        <f t="shared" si="32"/>
        <v xml:space="preserve"> </v>
      </c>
      <c r="BF110" s="172" t="str">
        <f t="shared" si="33"/>
        <v xml:space="preserve"> </v>
      </c>
      <c r="BG110" s="172" t="str">
        <f t="shared" si="34"/>
        <v xml:space="preserve"> </v>
      </c>
      <c r="BH110" s="172" t="str">
        <f t="shared" si="35"/>
        <v xml:space="preserve"> </v>
      </c>
      <c r="BI110" s="172" t="str">
        <f t="shared" si="36"/>
        <v xml:space="preserve"> </v>
      </c>
      <c r="BJ110" s="172" t="str">
        <f t="shared" si="37"/>
        <v xml:space="preserve"> </v>
      </c>
      <c r="BK110" s="172" t="str">
        <f t="shared" si="38"/>
        <v xml:space="preserve"> </v>
      </c>
      <c r="BL110" s="172" t="str">
        <f t="shared" si="39"/>
        <v xml:space="preserve"> </v>
      </c>
      <c r="BM110" s="172" t="str">
        <f t="shared" si="40"/>
        <v xml:space="preserve"> </v>
      </c>
      <c r="BN110" s="172" t="str">
        <f t="shared" si="41"/>
        <v xml:space="preserve"> </v>
      </c>
      <c r="BO110" s="172" t="str">
        <f t="shared" si="42"/>
        <v xml:space="preserve"> </v>
      </c>
      <c r="BP110" s="172" t="str">
        <f t="shared" si="43"/>
        <v xml:space="preserve"> </v>
      </c>
      <c r="BQ110" s="172" t="str">
        <f t="shared" si="44"/>
        <v xml:space="preserve"> </v>
      </c>
      <c r="BR110" s="178">
        <f>IF(AW110="X",B110,IF(AX110="X",B110,IF(AY110="X",B110,0)))/Classement!B24</f>
        <v>0</v>
      </c>
      <c r="BS110" s="178">
        <f>IF(AW110="X",B110,IF(AX110="X",B110,IF(AY110="X",B110,0)))/Classement!C24</f>
        <v>0</v>
      </c>
      <c r="BT110" s="178">
        <f>IF(AZ110="X",B110,IF(BA110="X",B110,IF(BB110="X",B110,IF(BC110="X",B110,IF(BD110="X",B110,IF(BE110="X",B110,IF(BF110="X",B110,IF(BG110="X",B110,IF(BH110="X",B110,IF(BI110="X",B110,IF(BJ110="X",B110,IF(BK110="X",B110,IF(BL110="X",B110,0)))))))))))))/Classement!B24</f>
        <v>0</v>
      </c>
      <c r="BU110" s="184">
        <f>IF(AZ110="X",B110,IF(BA110="X",B110,IF(BB110="X",B110,IF(BC110="X",B110,IF(BD110="X",B110,IF(BE110="X",B110,IF(BF110="X",B110,IF(BG110="X",B110,IF(BH110="X",B110,IF(BI110="X",B110,IF(BJ110="X",B110,IF(BK110="X",B110,IF(BL110="X",B110,0)))))))))))))/Classement!C24</f>
        <v>0</v>
      </c>
      <c r="BV110" s="178">
        <f>IF(BM110="X",B110,IF(BN110="X",B110,0))/Classement!B24</f>
        <v>0</v>
      </c>
      <c r="BW110" s="178">
        <f>IF(BM110="X",B110,IF(BN110="X",B110,0))/Classement!C24</f>
        <v>0</v>
      </c>
    </row>
    <row r="111" spans="1:75" ht="39" thickBot="1" x14ac:dyDescent="0.25">
      <c r="A111" s="155" t="s">
        <v>68</v>
      </c>
      <c r="B111" s="204"/>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147" t="str">
        <f t="shared" si="24"/>
        <v xml:space="preserve"> </v>
      </c>
      <c r="AX111" s="147" t="str">
        <f t="shared" si="25"/>
        <v xml:space="preserve"> </v>
      </c>
      <c r="AY111" s="147" t="str">
        <f t="shared" si="26"/>
        <v xml:space="preserve"> </v>
      </c>
      <c r="AZ111" s="147" t="str">
        <f t="shared" si="27"/>
        <v xml:space="preserve"> </v>
      </c>
      <c r="BA111" s="147" t="str">
        <f t="shared" si="28"/>
        <v xml:space="preserve"> </v>
      </c>
      <c r="BB111" s="147" t="str">
        <f t="shared" si="29"/>
        <v xml:space="preserve"> </v>
      </c>
      <c r="BC111" s="147" t="str">
        <f t="shared" si="30"/>
        <v xml:space="preserve"> </v>
      </c>
      <c r="BD111" s="147" t="str">
        <f t="shared" si="31"/>
        <v xml:space="preserve"> </v>
      </c>
      <c r="BE111" s="147" t="str">
        <f t="shared" si="32"/>
        <v xml:space="preserve"> </v>
      </c>
      <c r="BF111" s="147" t="str">
        <f t="shared" si="33"/>
        <v xml:space="preserve"> </v>
      </c>
      <c r="BG111" s="147" t="str">
        <f t="shared" si="34"/>
        <v xml:space="preserve"> </v>
      </c>
      <c r="BH111" s="147" t="str">
        <f t="shared" si="35"/>
        <v xml:space="preserve"> </v>
      </c>
      <c r="BI111" s="147" t="str">
        <f t="shared" si="36"/>
        <v xml:space="preserve"> </v>
      </c>
      <c r="BJ111" s="147" t="str">
        <f t="shared" si="37"/>
        <v xml:space="preserve"> </v>
      </c>
      <c r="BK111" s="147" t="str">
        <f t="shared" si="38"/>
        <v xml:space="preserve"> </v>
      </c>
      <c r="BL111" s="147" t="str">
        <f t="shared" si="39"/>
        <v xml:space="preserve"> </v>
      </c>
      <c r="BM111" s="147" t="str">
        <f t="shared" si="40"/>
        <v xml:space="preserve"> </v>
      </c>
      <c r="BN111" s="147" t="str">
        <f t="shared" si="41"/>
        <v xml:space="preserve"> </v>
      </c>
      <c r="BO111" s="147" t="str">
        <f t="shared" si="42"/>
        <v xml:space="preserve"> </v>
      </c>
      <c r="BP111" s="147" t="str">
        <f t="shared" si="43"/>
        <v xml:space="preserve"> </v>
      </c>
      <c r="BQ111" s="148" t="str">
        <f t="shared" si="44"/>
        <v xml:space="preserve"> </v>
      </c>
      <c r="BR111" s="149">
        <f>IF(AW111="X",B111,IF(AX111="X",B111,IF(AY111="X",B111,0)))/Classement!B25</f>
        <v>0</v>
      </c>
      <c r="BS111" s="178">
        <f>IF(AW111="X",B111,IF(AX111="X",B111,IF(AY111="X",B111,0)))/Classement!C25</f>
        <v>0</v>
      </c>
      <c r="BT111" s="178">
        <f>IF(AZ111="X",B111,IF(BA111="X",B111,IF(BB111="X",B111,IF(BC111="X",B111,IF(BD111="X",B111,IF(BE111="X",B111,IF(BF111="X",B111,IF(BG111="X",B111,IF(BH111="X",B111,IF(BI111="X",B111,IF(BJ111="X",B111,IF(BK111="X",B111,IF(BL111="X",B111,0)))))))))))))/Classement!B25</f>
        <v>0</v>
      </c>
      <c r="BU111" s="184">
        <f>IF(AZ111="X",B111,IF(BA111="X",B111,IF(BB111="X",B111,IF(BC111="X",B111,IF(BD111="X",B111,IF(BE111="X",B111,IF(BF111="X",B111,IF(BG111="X",B111,IF(BH111="X",B111,IF(BI111="X",B111,IF(BJ111="X",B111,IF(BK111="X",B111,IF(BL111="X",B111,0)))))))))))))/Classement!C25</f>
        <v>0</v>
      </c>
      <c r="BV111" s="178">
        <f>IF(BM111="X",B111,IF(BN111="X",B111,0))/Classement!B25</f>
        <v>0</v>
      </c>
      <c r="BW111" s="178">
        <f>IF(BM111="X",B111,IF(BN111="X",B111,0))/Classement!C25</f>
        <v>0</v>
      </c>
    </row>
    <row r="112" spans="1:75" ht="13.5" thickBot="1" x14ac:dyDescent="0.25">
      <c r="A112" s="155" t="s">
        <v>69</v>
      </c>
      <c r="B112" s="204"/>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147" t="str">
        <f t="shared" si="24"/>
        <v xml:space="preserve"> </v>
      </c>
      <c r="AX112" s="147" t="str">
        <f t="shared" si="25"/>
        <v xml:space="preserve"> </v>
      </c>
      <c r="AY112" s="147" t="str">
        <f t="shared" si="26"/>
        <v xml:space="preserve"> </v>
      </c>
      <c r="AZ112" s="147" t="str">
        <f t="shared" si="27"/>
        <v xml:space="preserve"> </v>
      </c>
      <c r="BA112" s="147" t="str">
        <f t="shared" si="28"/>
        <v xml:space="preserve"> </v>
      </c>
      <c r="BB112" s="147" t="str">
        <f t="shared" si="29"/>
        <v xml:space="preserve"> </v>
      </c>
      <c r="BC112" s="147" t="str">
        <f t="shared" si="30"/>
        <v xml:space="preserve"> </v>
      </c>
      <c r="BD112" s="147" t="str">
        <f t="shared" si="31"/>
        <v xml:space="preserve"> </v>
      </c>
      <c r="BE112" s="147" t="str">
        <f t="shared" si="32"/>
        <v xml:space="preserve"> </v>
      </c>
      <c r="BF112" s="147" t="str">
        <f t="shared" si="33"/>
        <v xml:space="preserve"> </v>
      </c>
      <c r="BG112" s="147" t="str">
        <f t="shared" si="34"/>
        <v xml:space="preserve"> </v>
      </c>
      <c r="BH112" s="147" t="str">
        <f t="shared" si="35"/>
        <v xml:space="preserve"> </v>
      </c>
      <c r="BI112" s="147" t="str">
        <f t="shared" si="36"/>
        <v xml:space="preserve"> </v>
      </c>
      <c r="BJ112" s="147" t="str">
        <f t="shared" si="37"/>
        <v xml:space="preserve"> </v>
      </c>
      <c r="BK112" s="147" t="str">
        <f t="shared" si="38"/>
        <v xml:space="preserve"> </v>
      </c>
      <c r="BL112" s="147" t="str">
        <f t="shared" si="39"/>
        <v xml:space="preserve"> </v>
      </c>
      <c r="BM112" s="147" t="str">
        <f t="shared" si="40"/>
        <v xml:space="preserve"> </v>
      </c>
      <c r="BN112" s="147" t="str">
        <f t="shared" si="41"/>
        <v xml:space="preserve"> </v>
      </c>
      <c r="BO112" s="147" t="str">
        <f t="shared" si="42"/>
        <v xml:space="preserve"> </v>
      </c>
      <c r="BP112" s="147" t="str">
        <f t="shared" si="43"/>
        <v xml:space="preserve"> </v>
      </c>
      <c r="BQ112" s="148" t="str">
        <f t="shared" si="44"/>
        <v xml:space="preserve"> </v>
      </c>
      <c r="BR112" s="149">
        <f>IF(AW112="X",B112,IF(AX112="X",B112,IF(AY112="X",B112,0)))/Classement!B26</f>
        <v>0</v>
      </c>
      <c r="BS112" s="178">
        <f>IF(AW112="X",B112,IF(AX112="X",B112,IF(AY112="X",B112,0)))/Classement!C26</f>
        <v>0</v>
      </c>
      <c r="BT112" s="178">
        <f>IF(AZ112="X",B112,IF(BA112="X",B112,IF(BB112="X",B112,IF(BC112="X",B112,IF(BD112="X",B112,IF(BE112="X",B112,IF(BF112="X",B112,IF(BG112="X",B112,IF(BH112="X",B112,IF(BI112="X",B112,IF(BJ112="X",B112,IF(BK112="X",B112,IF(BL112="X",B112,0)))))))))))))/Classement!B26</f>
        <v>0</v>
      </c>
      <c r="BU112" s="184">
        <f>IF(AZ112="X",B112,IF(BA112="X",B112,IF(BB112="X",B112,IF(BC112="X",B112,IF(BD112="X",B112,IF(BE112="X",B112,IF(BF112="X",B112,IF(BG112="X",B112,IF(BH112="X",B112,IF(BI112="X",B112,IF(BJ112="X",B112,IF(BK112="X",B112,IF(BL112="X",B112,0)))))))))))))/Classement!C26</f>
        <v>0</v>
      </c>
      <c r="BV112" s="178">
        <f>IF(BM112="X",B112,IF(BN112="X",B112,0))/Classement!B26</f>
        <v>0</v>
      </c>
      <c r="BW112" s="178">
        <f>IF(BM112="X",B112,IF(BN112="X",B112,0))/Classement!C26</f>
        <v>0</v>
      </c>
    </row>
    <row r="113" spans="1:75" ht="13.5" thickBot="1" x14ac:dyDescent="0.25">
      <c r="A113" s="155" t="s">
        <v>70</v>
      </c>
      <c r="B113" s="204"/>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c r="AK113" s="205"/>
      <c r="AL113" s="205"/>
      <c r="AM113" s="205"/>
      <c r="AN113" s="205"/>
      <c r="AO113" s="205"/>
      <c r="AP113" s="205"/>
      <c r="AQ113" s="205"/>
      <c r="AR113" s="205"/>
      <c r="AS113" s="205"/>
      <c r="AT113" s="205"/>
      <c r="AU113" s="205"/>
      <c r="AV113" s="205"/>
      <c r="AW113" s="147" t="str">
        <f t="shared" si="24"/>
        <v xml:space="preserve"> </v>
      </c>
      <c r="AX113" s="147" t="str">
        <f t="shared" si="25"/>
        <v xml:space="preserve"> </v>
      </c>
      <c r="AY113" s="147" t="str">
        <f t="shared" si="26"/>
        <v xml:space="preserve"> </v>
      </c>
      <c r="AZ113" s="147" t="str">
        <f t="shared" si="27"/>
        <v xml:space="preserve"> </v>
      </c>
      <c r="BA113" s="147" t="str">
        <f t="shared" si="28"/>
        <v xml:space="preserve"> </v>
      </c>
      <c r="BB113" s="147" t="str">
        <f t="shared" si="29"/>
        <v xml:space="preserve"> </v>
      </c>
      <c r="BC113" s="147" t="str">
        <f t="shared" si="30"/>
        <v xml:space="preserve"> </v>
      </c>
      <c r="BD113" s="147" t="str">
        <f t="shared" si="31"/>
        <v xml:space="preserve"> </v>
      </c>
      <c r="BE113" s="147" t="str">
        <f t="shared" si="32"/>
        <v xml:space="preserve"> </v>
      </c>
      <c r="BF113" s="147" t="str">
        <f t="shared" si="33"/>
        <v xml:space="preserve"> </v>
      </c>
      <c r="BG113" s="147" t="str">
        <f t="shared" si="34"/>
        <v xml:space="preserve"> </v>
      </c>
      <c r="BH113" s="147" t="str">
        <f t="shared" si="35"/>
        <v xml:space="preserve"> </v>
      </c>
      <c r="BI113" s="147" t="str">
        <f t="shared" si="36"/>
        <v xml:space="preserve"> </v>
      </c>
      <c r="BJ113" s="147" t="str">
        <f t="shared" si="37"/>
        <v xml:space="preserve"> </v>
      </c>
      <c r="BK113" s="147" t="str">
        <f t="shared" si="38"/>
        <v xml:space="preserve"> </v>
      </c>
      <c r="BL113" s="147" t="str">
        <f t="shared" si="39"/>
        <v xml:space="preserve"> </v>
      </c>
      <c r="BM113" s="147" t="str">
        <f t="shared" si="40"/>
        <v xml:space="preserve"> </v>
      </c>
      <c r="BN113" s="147" t="str">
        <f t="shared" si="41"/>
        <v xml:space="preserve"> </v>
      </c>
      <c r="BO113" s="147" t="str">
        <f t="shared" si="42"/>
        <v xml:space="preserve"> </v>
      </c>
      <c r="BP113" s="147" t="str">
        <f t="shared" si="43"/>
        <v xml:space="preserve"> </v>
      </c>
      <c r="BQ113" s="148" t="str">
        <f t="shared" si="44"/>
        <v xml:space="preserve"> </v>
      </c>
      <c r="BR113" s="149">
        <f>IF(AW113="X",B113,IF(AX113="X",B113,IF(AY113="X",B113,0)))/Classement!B27</f>
        <v>0</v>
      </c>
      <c r="BS113" s="178">
        <f>IF(AW113="X",B113,IF(AX113="X",B113,IF(AY113="X",B113,0)))/Classement!C27</f>
        <v>0</v>
      </c>
      <c r="BT113" s="178">
        <f>IF(AZ113="X",B113,IF(BA113="X",B113,IF(BB113="X",B113,IF(BC113="X",B113,IF(BD113="X",B113,IF(BE113="X",B113,IF(BF113="X",B113,IF(BG113="X",B113,IF(BH113="X",B113,IF(BI113="X",B113,IF(BJ113="X",B113,IF(BK113="X",B113,IF(BL113="X",B113,0)))))))))))))/Classement!B27</f>
        <v>0</v>
      </c>
      <c r="BU113" s="184">
        <f>IF(AZ113="X",B113,IF(BA113="X",B113,IF(BB113="X",B113,IF(BC113="X",B113,IF(BD113="X",B113,IF(BE113="X",B113,IF(BF113="X",B113,IF(BG113="X",B113,IF(BH113="X",B113,IF(BI113="X",B113,IF(BJ113="X",B113,IF(BK113="X",B113,IF(BL113="X",B113,0)))))))))))))/Classement!C27</f>
        <v>0</v>
      </c>
      <c r="BV113" s="178">
        <f>IF(BM113="X",B113,IF(BN113="X",B113,0))/Classement!B27</f>
        <v>0</v>
      </c>
      <c r="BW113" s="178">
        <f>IF(BM113="X",B113,IF(BN113="X",B113,0))/Classement!C27</f>
        <v>0</v>
      </c>
    </row>
    <row r="114" spans="1:75" ht="13.5" thickBot="1" x14ac:dyDescent="0.25">
      <c r="A114" s="155" t="s">
        <v>74</v>
      </c>
      <c r="B114" s="204"/>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147" t="str">
        <f t="shared" si="24"/>
        <v xml:space="preserve"> </v>
      </c>
      <c r="AX114" s="147" t="str">
        <f t="shared" si="25"/>
        <v xml:space="preserve"> </v>
      </c>
      <c r="AY114" s="147" t="str">
        <f t="shared" si="26"/>
        <v xml:space="preserve"> </v>
      </c>
      <c r="AZ114" s="147" t="str">
        <f t="shared" si="27"/>
        <v xml:space="preserve"> </v>
      </c>
      <c r="BA114" s="147" t="str">
        <f t="shared" si="28"/>
        <v xml:space="preserve"> </v>
      </c>
      <c r="BB114" s="147" t="str">
        <f t="shared" si="29"/>
        <v xml:space="preserve"> </v>
      </c>
      <c r="BC114" s="147" t="str">
        <f t="shared" si="30"/>
        <v xml:space="preserve"> </v>
      </c>
      <c r="BD114" s="147" t="str">
        <f t="shared" si="31"/>
        <v xml:space="preserve"> </v>
      </c>
      <c r="BE114" s="147" t="str">
        <f t="shared" si="32"/>
        <v xml:space="preserve"> </v>
      </c>
      <c r="BF114" s="147" t="str">
        <f t="shared" si="33"/>
        <v xml:space="preserve"> </v>
      </c>
      <c r="BG114" s="147" t="str">
        <f t="shared" si="34"/>
        <v xml:space="preserve"> </v>
      </c>
      <c r="BH114" s="147" t="str">
        <f t="shared" si="35"/>
        <v xml:space="preserve"> </v>
      </c>
      <c r="BI114" s="147" t="str">
        <f t="shared" si="36"/>
        <v xml:space="preserve"> </v>
      </c>
      <c r="BJ114" s="147" t="str">
        <f t="shared" si="37"/>
        <v xml:space="preserve"> </v>
      </c>
      <c r="BK114" s="147" t="str">
        <f t="shared" si="38"/>
        <v xml:space="preserve"> </v>
      </c>
      <c r="BL114" s="147" t="str">
        <f t="shared" si="39"/>
        <v xml:space="preserve"> </v>
      </c>
      <c r="BM114" s="147" t="str">
        <f t="shared" si="40"/>
        <v xml:space="preserve"> </v>
      </c>
      <c r="BN114" s="147" t="str">
        <f t="shared" si="41"/>
        <v xml:space="preserve"> </v>
      </c>
      <c r="BO114" s="147" t="str">
        <f t="shared" si="42"/>
        <v xml:space="preserve"> </v>
      </c>
      <c r="BP114" s="147" t="str">
        <f t="shared" si="43"/>
        <v xml:space="preserve"> </v>
      </c>
      <c r="BQ114" s="148" t="str">
        <f t="shared" si="44"/>
        <v xml:space="preserve"> </v>
      </c>
      <c r="BR114" s="149">
        <f>IF(AW114="X",B114,IF(AX114="X",B114,IF(AY114="X",B114,0)))/Classement!B28</f>
        <v>0</v>
      </c>
      <c r="BS114" s="178">
        <f>IF(AW114="X",B114,IF(AX114="X",B114,IF(AY114="X",B114,0)))/Classement!C28</f>
        <v>0</v>
      </c>
      <c r="BT114" s="178">
        <f>IF(AZ114="X",B114,IF(BA114="X",B114,IF(BB114="X",B114,IF(BC114="X",B114,IF(BD114="X",B114,IF(BE114="X",B114,IF(BF114="X",B114,IF(BG114="X",B114,IF(BH114="X",B114,IF(BI114="X",B114,IF(BJ114="X",B114,IF(BK114="X",B114,IF(BL114="X",B114,0)))))))))))))/Classement!B28</f>
        <v>0</v>
      </c>
      <c r="BU114" s="184">
        <f>IF(AZ114="X",B114,IF(BA114="X",B114,IF(BB114="X",B114,IF(BC114="X",B114,IF(BD114="X",B114,IF(BE114="X",B114,IF(BF114="X",B114,IF(BG114="X",B114,IF(BH114="X",B114,IF(BI114="X",B114,IF(BJ114="X",B114,IF(BK114="X",B114,IF(BL114="X",B114,0)))))))))))))/Classement!C28</f>
        <v>0</v>
      </c>
      <c r="BV114" s="178">
        <f>IF(BM114="X",B114,IF(BN114="X",B114,0))/Classement!B28</f>
        <v>0</v>
      </c>
      <c r="BW114" s="178">
        <f>IF(BM114="X",B114,IF(BN114="X",B114,0))/Classement!C28</f>
        <v>0</v>
      </c>
    </row>
    <row r="115" spans="1:75" ht="13.5" thickBot="1" x14ac:dyDescent="0.25">
      <c r="A115" s="155" t="s">
        <v>75</v>
      </c>
      <c r="B115" s="204"/>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5"/>
      <c r="AT115" s="205"/>
      <c r="AU115" s="205"/>
      <c r="AV115" s="205"/>
      <c r="AW115" s="147" t="str">
        <f t="shared" si="24"/>
        <v xml:space="preserve"> </v>
      </c>
      <c r="AX115" s="147" t="str">
        <f t="shared" si="25"/>
        <v xml:space="preserve"> </v>
      </c>
      <c r="AY115" s="147" t="str">
        <f t="shared" si="26"/>
        <v xml:space="preserve"> </v>
      </c>
      <c r="AZ115" s="147" t="str">
        <f t="shared" si="27"/>
        <v xml:space="preserve"> </v>
      </c>
      <c r="BA115" s="147" t="str">
        <f t="shared" si="28"/>
        <v xml:space="preserve"> </v>
      </c>
      <c r="BB115" s="147" t="str">
        <f t="shared" si="29"/>
        <v xml:space="preserve"> </v>
      </c>
      <c r="BC115" s="147" t="str">
        <f t="shared" si="30"/>
        <v xml:space="preserve"> </v>
      </c>
      <c r="BD115" s="147" t="str">
        <f t="shared" si="31"/>
        <v xml:space="preserve"> </v>
      </c>
      <c r="BE115" s="147" t="str">
        <f t="shared" si="32"/>
        <v xml:space="preserve"> </v>
      </c>
      <c r="BF115" s="147" t="str">
        <f t="shared" si="33"/>
        <v xml:space="preserve"> </v>
      </c>
      <c r="BG115" s="147" t="str">
        <f t="shared" si="34"/>
        <v xml:space="preserve"> </v>
      </c>
      <c r="BH115" s="147" t="str">
        <f t="shared" si="35"/>
        <v xml:space="preserve"> </v>
      </c>
      <c r="BI115" s="147" t="str">
        <f t="shared" si="36"/>
        <v xml:space="preserve"> </v>
      </c>
      <c r="BJ115" s="147" t="str">
        <f t="shared" si="37"/>
        <v xml:space="preserve"> </v>
      </c>
      <c r="BK115" s="147" t="str">
        <f t="shared" si="38"/>
        <v xml:space="preserve"> </v>
      </c>
      <c r="BL115" s="147" t="str">
        <f t="shared" si="39"/>
        <v xml:space="preserve"> </v>
      </c>
      <c r="BM115" s="147" t="str">
        <f t="shared" si="40"/>
        <v xml:space="preserve"> </v>
      </c>
      <c r="BN115" s="147" t="str">
        <f t="shared" si="41"/>
        <v xml:space="preserve"> </v>
      </c>
      <c r="BO115" s="147" t="str">
        <f t="shared" si="42"/>
        <v xml:space="preserve"> </v>
      </c>
      <c r="BP115" s="147" t="str">
        <f t="shared" si="43"/>
        <v xml:space="preserve"> </v>
      </c>
      <c r="BQ115" s="148" t="str">
        <f t="shared" si="44"/>
        <v xml:space="preserve"> </v>
      </c>
      <c r="BR115" s="149">
        <f>IF(AW115="X",B115,IF(AX115="X",B115,IF(AY115="X",B115,0)))/Classement!B29</f>
        <v>0</v>
      </c>
      <c r="BS115" s="178">
        <f>IF(AW115="X",B115,IF(AX115="X",B115,IF(AY115="X",B115,0)))/Classement!C29</f>
        <v>0</v>
      </c>
      <c r="BT115" s="178">
        <f>IF(AZ115="X",B115,IF(BA115="X",B115,IF(BB115="X",B115,IF(BC115="X",B115,IF(BD115="X",B115,IF(BE115="X",B115,IF(BF115="X",B115,IF(BG115="X",B115,IF(BH115="X",B115,IF(BI115="X",B115,IF(BJ115="X",B115,IF(BK115="X",B115,IF(BL115="X",B115,0)))))))))))))/Classement!B29</f>
        <v>0</v>
      </c>
      <c r="BU115" s="184">
        <f>IF(AZ115="X",B115,IF(BA115="X",B115,IF(BB115="X",B115,IF(BC115="X",B115,IF(BD115="X",B115,IF(BE115="X",B115,IF(BF115="X",B115,IF(BG115="X",B115,IF(BH115="X",B115,IF(BI115="X",B115,IF(BJ115="X",B115,IF(BK115="X",B115,IF(BL115="X",B115,0)))))))))))))/Classement!C29</f>
        <v>0</v>
      </c>
      <c r="BV115" s="178">
        <f>IF(BM115="X",B115,IF(BN115="X",B115,0))/Classement!B29</f>
        <v>0</v>
      </c>
      <c r="BW115" s="178">
        <f>IF(BM115="X",B115,IF(BN115="X",B115,0))/Classement!C29</f>
        <v>0</v>
      </c>
    </row>
    <row r="116" spans="1:75" ht="26.25" thickBot="1" x14ac:dyDescent="0.25">
      <c r="A116" s="155" t="s">
        <v>406</v>
      </c>
      <c r="B116" s="204"/>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205"/>
      <c r="AN116" s="205"/>
      <c r="AO116" s="205"/>
      <c r="AP116" s="205"/>
      <c r="AQ116" s="205"/>
      <c r="AR116" s="205"/>
      <c r="AS116" s="205"/>
      <c r="AT116" s="205"/>
      <c r="AU116" s="205"/>
      <c r="AV116" s="205"/>
      <c r="AW116" s="147" t="str">
        <f t="shared" si="24"/>
        <v xml:space="preserve"> </v>
      </c>
      <c r="AX116" s="147" t="str">
        <f t="shared" si="25"/>
        <v xml:space="preserve"> </v>
      </c>
      <c r="AY116" s="147" t="str">
        <f t="shared" si="26"/>
        <v xml:space="preserve"> </v>
      </c>
      <c r="AZ116" s="147" t="str">
        <f t="shared" si="27"/>
        <v xml:space="preserve"> </v>
      </c>
      <c r="BA116" s="147" t="str">
        <f t="shared" si="28"/>
        <v xml:space="preserve"> </v>
      </c>
      <c r="BB116" s="147" t="str">
        <f t="shared" si="29"/>
        <v xml:space="preserve"> </v>
      </c>
      <c r="BC116" s="147" t="str">
        <f t="shared" si="30"/>
        <v xml:space="preserve"> </v>
      </c>
      <c r="BD116" s="147" t="str">
        <f t="shared" si="31"/>
        <v xml:space="preserve"> </v>
      </c>
      <c r="BE116" s="147" t="str">
        <f t="shared" si="32"/>
        <v xml:space="preserve"> </v>
      </c>
      <c r="BF116" s="147" t="str">
        <f t="shared" si="33"/>
        <v xml:space="preserve"> </v>
      </c>
      <c r="BG116" s="147" t="str">
        <f t="shared" si="34"/>
        <v xml:space="preserve"> </v>
      </c>
      <c r="BH116" s="147" t="str">
        <f t="shared" si="35"/>
        <v xml:space="preserve"> </v>
      </c>
      <c r="BI116" s="147" t="str">
        <f t="shared" si="36"/>
        <v xml:space="preserve"> </v>
      </c>
      <c r="BJ116" s="147" t="str">
        <f t="shared" si="37"/>
        <v xml:space="preserve"> </v>
      </c>
      <c r="BK116" s="147" t="str">
        <f t="shared" si="38"/>
        <v xml:space="preserve"> </v>
      </c>
      <c r="BL116" s="147" t="str">
        <f t="shared" si="39"/>
        <v xml:space="preserve"> </v>
      </c>
      <c r="BM116" s="147" t="str">
        <f t="shared" si="40"/>
        <v xml:space="preserve"> </v>
      </c>
      <c r="BN116" s="147" t="str">
        <f t="shared" si="41"/>
        <v xml:space="preserve"> </v>
      </c>
      <c r="BO116" s="147" t="str">
        <f t="shared" si="42"/>
        <v xml:space="preserve"> </v>
      </c>
      <c r="BP116" s="147" t="str">
        <f t="shared" si="43"/>
        <v xml:space="preserve"> </v>
      </c>
      <c r="BQ116" s="148" t="str">
        <f t="shared" si="44"/>
        <v xml:space="preserve"> </v>
      </c>
      <c r="BR116" s="157"/>
      <c r="BS116" s="175">
        <f>IF(AW116="X",B116,IF(AX116="X",B116,IF(AY116="X",B116,0)))/Classement!C30</f>
        <v>0</v>
      </c>
      <c r="BT116" s="157"/>
      <c r="BU116" s="185">
        <f>IF(AZ116="X",B116,IF(BA116="X",B116,IF(BB116="X",B116,IF(BC116="X",B116,IF(BD116="X",B116,IF(BE116="X",B116,IF(BF116="X",B116,IF(BG116="X",B116,IF(BH116="X",B116,IF(BI116="X",B116,IF(BJ116="X",B116,IF(BK116="X",B116,IF(BL116="X",B116,0)))))))))))))/Classement!C30</f>
        <v>0</v>
      </c>
      <c r="BV116" s="157"/>
      <c r="BW116" s="175">
        <f>IF(BM116="X",B116,IF(BN116="X",B116,0))/Classement!C30</f>
        <v>0</v>
      </c>
    </row>
    <row r="117" spans="1:75" ht="13.5" thickBot="1" x14ac:dyDescent="0.25">
      <c r="A117" s="155" t="s">
        <v>76</v>
      </c>
      <c r="B117" s="204"/>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147" t="str">
        <f t="shared" si="24"/>
        <v xml:space="preserve"> </v>
      </c>
      <c r="AX117" s="147" t="str">
        <f t="shared" si="25"/>
        <v xml:space="preserve"> </v>
      </c>
      <c r="AY117" s="147" t="str">
        <f t="shared" si="26"/>
        <v xml:space="preserve"> </v>
      </c>
      <c r="AZ117" s="147" t="str">
        <f t="shared" si="27"/>
        <v xml:space="preserve"> </v>
      </c>
      <c r="BA117" s="147" t="str">
        <f t="shared" si="28"/>
        <v xml:space="preserve"> </v>
      </c>
      <c r="BB117" s="147" t="str">
        <f t="shared" si="29"/>
        <v xml:space="preserve"> </v>
      </c>
      <c r="BC117" s="147" t="str">
        <f t="shared" si="30"/>
        <v xml:space="preserve"> </v>
      </c>
      <c r="BD117" s="147" t="str">
        <f t="shared" si="31"/>
        <v xml:space="preserve"> </v>
      </c>
      <c r="BE117" s="147" t="str">
        <f t="shared" si="32"/>
        <v xml:space="preserve"> </v>
      </c>
      <c r="BF117" s="147" t="str">
        <f t="shared" si="33"/>
        <v xml:space="preserve"> </v>
      </c>
      <c r="BG117" s="147" t="str">
        <f t="shared" si="34"/>
        <v xml:space="preserve"> </v>
      </c>
      <c r="BH117" s="147" t="str">
        <f t="shared" si="35"/>
        <v xml:space="preserve"> </v>
      </c>
      <c r="BI117" s="147" t="str">
        <f t="shared" si="36"/>
        <v xml:space="preserve"> </v>
      </c>
      <c r="BJ117" s="147" t="str">
        <f t="shared" si="37"/>
        <v xml:space="preserve"> </v>
      </c>
      <c r="BK117" s="147" t="str">
        <f t="shared" si="38"/>
        <v xml:space="preserve"> </v>
      </c>
      <c r="BL117" s="147" t="str">
        <f t="shared" si="39"/>
        <v xml:space="preserve"> </v>
      </c>
      <c r="BM117" s="147" t="str">
        <f t="shared" si="40"/>
        <v xml:space="preserve"> </v>
      </c>
      <c r="BN117" s="147" t="str">
        <f t="shared" si="41"/>
        <v xml:space="preserve"> </v>
      </c>
      <c r="BO117" s="147" t="str">
        <f t="shared" si="42"/>
        <v xml:space="preserve"> </v>
      </c>
      <c r="BP117" s="147" t="str">
        <f t="shared" si="43"/>
        <v xml:space="preserve"> </v>
      </c>
      <c r="BQ117" s="148" t="str">
        <f t="shared" si="44"/>
        <v xml:space="preserve"> </v>
      </c>
      <c r="BR117" s="186"/>
      <c r="BS117" s="175">
        <f>IF(AW117="X",B117,IF(AX117="X",B117,IF(AY117="X",B117,0)))/Classement!C31</f>
        <v>0</v>
      </c>
      <c r="BT117" s="175"/>
      <c r="BU117" s="185">
        <f>IF(AZ117="X",B117,IF(BA117="X",B117,IF(BB117="X",B117,IF(BC117="X",B117,IF(BD117="X",B117,IF(BE117="X",B117,IF(BF117="X",B117,IF(BG117="X",B117,IF(BH117="X",B117,IF(BI117="X",B117,IF(BJ117="X",B117,IF(BK117="X",B117,IF(BL117="X",B117,0)))))))))))))/Classement!C31</f>
        <v>0</v>
      </c>
      <c r="BV117" s="157"/>
      <c r="BW117" s="175">
        <f>IF(BM117="X",B117,IF(BN117="X",B117,0))/Classement!C31</f>
        <v>0</v>
      </c>
    </row>
    <row r="118" spans="1:75" ht="13.5" thickBot="1" x14ac:dyDescent="0.25">
      <c r="A118" s="155" t="s">
        <v>77</v>
      </c>
      <c r="B118" s="204"/>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147" t="str">
        <f t="shared" si="24"/>
        <v xml:space="preserve"> </v>
      </c>
      <c r="AX118" s="147" t="str">
        <f t="shared" si="25"/>
        <v xml:space="preserve"> </v>
      </c>
      <c r="AY118" s="147" t="str">
        <f t="shared" si="26"/>
        <v xml:space="preserve"> </v>
      </c>
      <c r="AZ118" s="147" t="str">
        <f t="shared" si="27"/>
        <v xml:space="preserve"> </v>
      </c>
      <c r="BA118" s="147" t="str">
        <f t="shared" si="28"/>
        <v xml:space="preserve"> </v>
      </c>
      <c r="BB118" s="147" t="str">
        <f t="shared" si="29"/>
        <v xml:space="preserve"> </v>
      </c>
      <c r="BC118" s="147" t="str">
        <f t="shared" si="30"/>
        <v xml:space="preserve"> </v>
      </c>
      <c r="BD118" s="147" t="str">
        <f t="shared" si="31"/>
        <v xml:space="preserve"> </v>
      </c>
      <c r="BE118" s="147" t="str">
        <f t="shared" si="32"/>
        <v xml:space="preserve"> </v>
      </c>
      <c r="BF118" s="147" t="str">
        <f t="shared" si="33"/>
        <v xml:space="preserve"> </v>
      </c>
      <c r="BG118" s="147" t="str">
        <f t="shared" si="34"/>
        <v xml:space="preserve"> </v>
      </c>
      <c r="BH118" s="147" t="str">
        <f t="shared" si="35"/>
        <v xml:space="preserve"> </v>
      </c>
      <c r="BI118" s="147" t="str">
        <f t="shared" si="36"/>
        <v xml:space="preserve"> </v>
      </c>
      <c r="BJ118" s="147" t="str">
        <f t="shared" si="37"/>
        <v xml:space="preserve"> </v>
      </c>
      <c r="BK118" s="147" t="str">
        <f t="shared" si="38"/>
        <v xml:space="preserve"> </v>
      </c>
      <c r="BL118" s="147" t="str">
        <f t="shared" si="39"/>
        <v xml:space="preserve"> </v>
      </c>
      <c r="BM118" s="147" t="str">
        <f t="shared" si="40"/>
        <v xml:space="preserve"> </v>
      </c>
      <c r="BN118" s="147" t="str">
        <f t="shared" si="41"/>
        <v xml:space="preserve"> </v>
      </c>
      <c r="BO118" s="147" t="str">
        <f t="shared" si="42"/>
        <v xml:space="preserve"> </v>
      </c>
      <c r="BP118" s="147" t="str">
        <f t="shared" si="43"/>
        <v xml:space="preserve"> </v>
      </c>
      <c r="BQ118" s="148" t="str">
        <f t="shared" si="44"/>
        <v xml:space="preserve"> </v>
      </c>
      <c r="BR118" s="157">
        <f>IF(AW118="X",B118,IF(AX118="X",B118,IF(AY118="X",B118,0)))/Classement!B32</f>
        <v>0</v>
      </c>
      <c r="BS118" s="175">
        <f>IF(AW118="X",B118,IF(AX118="X",B118,IF(AY118="X",B118,0)))/Classement!C32</f>
        <v>0</v>
      </c>
      <c r="BT118" s="175">
        <f>IF(AZ118="X",B118,IF(BA118="X",B118,IF(BB118="X",B118,IF(BC118="X",B118,IF(BD118="X",B118,IF(BE118="X",B118,IF(BF118="X",B118,IF(BG118="X",B118,IF(BH118="X",B118,IF(BI118="X",B118,IF(BJ118="X",B118,IF(BK118="X",B118,IF(BL118="X",B118,0)))))))))))))/Classement!B32</f>
        <v>0</v>
      </c>
      <c r="BU118" s="185">
        <f>IF(AZ118="X",B118,IF(BA118="X",B118,IF(BB118="X",B118,IF(BC118="X",B118,IF(BD118="X",B118,IF(BE118="X",B118,IF(BF118="X",B118,IF(BG118="X",B118,IF(BH118="X",B118,IF(BI118="X",B118,IF(BJ118="X",B118,IF(BK118="X",B118,IF(BL118="X",B118,0)))))))))))))/Classement!C32</f>
        <v>0</v>
      </c>
      <c r="BV118" s="175">
        <f>IF(BM118="X",B118,IF(BN118="X",B118,0))/Classement!B32</f>
        <v>0</v>
      </c>
      <c r="BW118" s="175">
        <f>IF(BM118="X",B118,IF(BN118="X",B118,0))/Classement!C32</f>
        <v>0</v>
      </c>
    </row>
    <row r="119" spans="1:75" ht="26.25" thickBot="1" x14ac:dyDescent="0.25">
      <c r="A119" s="155" t="s">
        <v>353</v>
      </c>
      <c r="B119" s="204"/>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c r="AK119" s="205"/>
      <c r="AL119" s="205"/>
      <c r="AM119" s="205"/>
      <c r="AN119" s="205"/>
      <c r="AO119" s="205"/>
      <c r="AP119" s="205"/>
      <c r="AQ119" s="205"/>
      <c r="AR119" s="205"/>
      <c r="AS119" s="205"/>
      <c r="AT119" s="205"/>
      <c r="AU119" s="205"/>
      <c r="AV119" s="205"/>
      <c r="AW119" s="147" t="str">
        <f t="shared" si="24"/>
        <v xml:space="preserve"> </v>
      </c>
      <c r="AX119" s="147" t="str">
        <f t="shared" si="25"/>
        <v xml:space="preserve"> </v>
      </c>
      <c r="AY119" s="147" t="str">
        <f t="shared" si="26"/>
        <v xml:space="preserve"> </v>
      </c>
      <c r="AZ119" s="147" t="str">
        <f t="shared" si="27"/>
        <v xml:space="preserve"> </v>
      </c>
      <c r="BA119" s="147" t="str">
        <f t="shared" si="28"/>
        <v xml:space="preserve"> </v>
      </c>
      <c r="BB119" s="147" t="str">
        <f t="shared" si="29"/>
        <v xml:space="preserve"> </v>
      </c>
      <c r="BC119" s="147" t="str">
        <f t="shared" si="30"/>
        <v xml:space="preserve"> </v>
      </c>
      <c r="BD119" s="147" t="str">
        <f t="shared" si="31"/>
        <v xml:space="preserve"> </v>
      </c>
      <c r="BE119" s="147" t="str">
        <f t="shared" si="32"/>
        <v xml:space="preserve"> </v>
      </c>
      <c r="BF119" s="147" t="str">
        <f t="shared" si="33"/>
        <v xml:space="preserve"> </v>
      </c>
      <c r="BG119" s="147" t="str">
        <f t="shared" si="34"/>
        <v xml:space="preserve"> </v>
      </c>
      <c r="BH119" s="147" t="str">
        <f t="shared" si="35"/>
        <v xml:space="preserve"> </v>
      </c>
      <c r="BI119" s="147" t="str">
        <f t="shared" si="36"/>
        <v xml:space="preserve"> </v>
      </c>
      <c r="BJ119" s="147" t="str">
        <f t="shared" si="37"/>
        <v xml:space="preserve"> </v>
      </c>
      <c r="BK119" s="147" t="str">
        <f t="shared" si="38"/>
        <v xml:space="preserve"> </v>
      </c>
      <c r="BL119" s="147" t="str">
        <f t="shared" si="39"/>
        <v xml:space="preserve"> </v>
      </c>
      <c r="BM119" s="147" t="str">
        <f t="shared" si="40"/>
        <v xml:space="preserve"> </v>
      </c>
      <c r="BN119" s="147" t="str">
        <f t="shared" si="41"/>
        <v xml:space="preserve"> </v>
      </c>
      <c r="BO119" s="147" t="str">
        <f t="shared" si="42"/>
        <v xml:space="preserve"> </v>
      </c>
      <c r="BP119" s="147" t="str">
        <f t="shared" si="43"/>
        <v xml:space="preserve"> </v>
      </c>
      <c r="BQ119" s="148" t="str">
        <f t="shared" si="44"/>
        <v xml:space="preserve"> </v>
      </c>
      <c r="BR119" s="157">
        <f>IF(AW119="X",B119,IF(AX119="X",B119,IF(AY119="X",B119,0)))/Classement!B33</f>
        <v>0</v>
      </c>
      <c r="BS119" s="175">
        <f>IF(AW119="X",B119,IF(AX119="X",B119,IF(AY119="X",B119,0)))/Classement!C33</f>
        <v>0</v>
      </c>
      <c r="BT119" s="175">
        <f>IF(AZ119="X",B119,IF(BA119="X",B119,IF(BB119="X",B119,IF(BC119="X",B119,IF(BD119="X",B119,IF(BE119="X",B119,IF(BF119="X",B119,IF(BG119="X",B119,IF(BH119="X",B119,IF(BI119="X",B119,IF(BJ119="X",B119,IF(BK119="X",B119,IF(BL119="X",B119,0)))))))))))))/Classement!B33</f>
        <v>0</v>
      </c>
      <c r="BU119" s="185">
        <f>IF(AZ119="X",B119,IF(BA119="X",B119,IF(BB119="X",B119,IF(BC119="X",B119,IF(BD119="X",B119,IF(BE119="X",B119,IF(BF119="X",B119,IF(BG119="X",B119,IF(BH119="X",B119,IF(BI119="X",B119,IF(BJ119="X",B119,IF(BK119="X",B119,IF(BL119="X",B119,0)))))))))))))/Classement!C33</f>
        <v>0</v>
      </c>
      <c r="BV119" s="175">
        <f>IF(BM119="X",B119,IF(BN119="X",B119,0))/Classement!B33</f>
        <v>0</v>
      </c>
      <c r="BW119" s="175">
        <f>IF(BM119="X",B119,IF(BN119="X",B119,0))/Classement!C33</f>
        <v>0</v>
      </c>
    </row>
    <row r="120" spans="1:75" ht="14.25" customHeight="1" thickBot="1" x14ac:dyDescent="0.25">
      <c r="A120" s="155" t="s">
        <v>78</v>
      </c>
      <c r="B120" s="204"/>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c r="AK120" s="205"/>
      <c r="AL120" s="205"/>
      <c r="AM120" s="205"/>
      <c r="AN120" s="205"/>
      <c r="AO120" s="205"/>
      <c r="AP120" s="205"/>
      <c r="AQ120" s="205"/>
      <c r="AR120" s="205"/>
      <c r="AS120" s="205"/>
      <c r="AT120" s="205"/>
      <c r="AU120" s="205"/>
      <c r="AV120" s="205"/>
      <c r="AW120" s="147" t="str">
        <f t="shared" si="24"/>
        <v xml:space="preserve"> </v>
      </c>
      <c r="AX120" s="147" t="str">
        <f t="shared" si="25"/>
        <v xml:space="preserve"> </v>
      </c>
      <c r="AY120" s="147" t="str">
        <f t="shared" si="26"/>
        <v xml:space="preserve"> </v>
      </c>
      <c r="AZ120" s="147" t="str">
        <f t="shared" si="27"/>
        <v xml:space="preserve"> </v>
      </c>
      <c r="BA120" s="147" t="str">
        <f t="shared" si="28"/>
        <v xml:space="preserve"> </v>
      </c>
      <c r="BB120" s="147" t="str">
        <f t="shared" si="29"/>
        <v xml:space="preserve"> </v>
      </c>
      <c r="BC120" s="147" t="str">
        <f t="shared" si="30"/>
        <v xml:space="preserve"> </v>
      </c>
      <c r="BD120" s="147" t="str">
        <f t="shared" si="31"/>
        <v xml:space="preserve"> </v>
      </c>
      <c r="BE120" s="147" t="str">
        <f t="shared" si="32"/>
        <v xml:space="preserve"> </v>
      </c>
      <c r="BF120" s="147" t="str">
        <f t="shared" si="33"/>
        <v xml:space="preserve"> </v>
      </c>
      <c r="BG120" s="147" t="str">
        <f t="shared" si="34"/>
        <v xml:space="preserve"> </v>
      </c>
      <c r="BH120" s="147" t="str">
        <f t="shared" si="35"/>
        <v xml:space="preserve"> </v>
      </c>
      <c r="BI120" s="147" t="str">
        <f t="shared" si="36"/>
        <v xml:space="preserve"> </v>
      </c>
      <c r="BJ120" s="147" t="str">
        <f t="shared" si="37"/>
        <v xml:space="preserve"> </v>
      </c>
      <c r="BK120" s="147" t="str">
        <f t="shared" si="38"/>
        <v xml:space="preserve"> </v>
      </c>
      <c r="BL120" s="147" t="str">
        <f t="shared" si="39"/>
        <v xml:space="preserve"> </v>
      </c>
      <c r="BM120" s="147" t="str">
        <f t="shared" si="40"/>
        <v xml:space="preserve"> </v>
      </c>
      <c r="BN120" s="147" t="str">
        <f t="shared" si="41"/>
        <v xml:space="preserve"> </v>
      </c>
      <c r="BO120" s="147" t="str">
        <f t="shared" si="42"/>
        <v xml:space="preserve"> </v>
      </c>
      <c r="BP120" s="147" t="str">
        <f t="shared" si="43"/>
        <v xml:space="preserve"> </v>
      </c>
      <c r="BQ120" s="148" t="str">
        <f t="shared" si="44"/>
        <v xml:space="preserve"> </v>
      </c>
      <c r="BR120" s="157">
        <f>IF(AW120="X",B120,IF(AX120="X",B120,IF(AY120="X",B120,0)))/Classement!B34</f>
        <v>0</v>
      </c>
      <c r="BS120" s="175">
        <f>IF(AW120="X",B120,IF(AX120="X",B120,IF(AY120="X",B120,0)))/Classement!C34</f>
        <v>0</v>
      </c>
      <c r="BT120" s="175">
        <f>IF(AZ120="X",B120,IF(BA120="X",B120,IF(BB120="X",B120,IF(BC120="X",B120,IF(BD120="X",B120,IF(BE120="X",B120,IF(BF120="X",B120,IF(BG120="X",B120,IF(BH120="X",B120,IF(BI120="X",B120,IF(BJ120="X",B120,IF(BK120="X",B120,IF(BL120="X",B120,0)))))))))))))/Classement!B34</f>
        <v>0</v>
      </c>
      <c r="BU120" s="185">
        <f>IF(AZ120="X",B120,IF(BA120="X",B120,IF(BB120="X",B120,IF(BC120="X",B120,IF(BD120="X",B120,IF(BE120="X",B120,IF(BF120="X",B120,IF(BG120="X",B120,IF(BH120="X",B120,IF(BI120="X",B120,IF(BJ120="X",B120,IF(BK120="X",B120,IF(BL120="X",B120,0)))))))))))))/Classement!C34</f>
        <v>0</v>
      </c>
      <c r="BV120" s="175">
        <f>IF(BM120="X",B120,IF(BN120="X",B120,0))/Classement!B34</f>
        <v>0</v>
      </c>
      <c r="BW120" s="175">
        <f>IF(BM120="X",B120,IF(BN120="X",B120,0))/Classement!C34</f>
        <v>0</v>
      </c>
    </row>
    <row r="121" spans="1:75" ht="15.75" customHeight="1" thickBot="1" x14ac:dyDescent="0.25">
      <c r="A121" s="155" t="s">
        <v>79</v>
      </c>
      <c r="B121" s="204"/>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c r="AK121" s="205"/>
      <c r="AL121" s="205"/>
      <c r="AM121" s="205"/>
      <c r="AN121" s="205"/>
      <c r="AO121" s="205"/>
      <c r="AP121" s="205"/>
      <c r="AQ121" s="205"/>
      <c r="AR121" s="205"/>
      <c r="AS121" s="205"/>
      <c r="AT121" s="205"/>
      <c r="AU121" s="205"/>
      <c r="AV121" s="205"/>
      <c r="AW121" s="147" t="str">
        <f t="shared" si="24"/>
        <v xml:space="preserve"> </v>
      </c>
      <c r="AX121" s="147" t="str">
        <f t="shared" si="25"/>
        <v xml:space="preserve"> </v>
      </c>
      <c r="AY121" s="147" t="str">
        <f t="shared" si="26"/>
        <v xml:space="preserve"> </v>
      </c>
      <c r="AZ121" s="147" t="str">
        <f t="shared" si="27"/>
        <v xml:space="preserve"> </v>
      </c>
      <c r="BA121" s="147" t="str">
        <f t="shared" si="28"/>
        <v xml:space="preserve"> </v>
      </c>
      <c r="BB121" s="147" t="str">
        <f t="shared" si="29"/>
        <v xml:space="preserve"> </v>
      </c>
      <c r="BC121" s="147" t="str">
        <f t="shared" si="30"/>
        <v xml:space="preserve"> </v>
      </c>
      <c r="BD121" s="147" t="str">
        <f t="shared" si="31"/>
        <v xml:space="preserve"> </v>
      </c>
      <c r="BE121" s="147" t="str">
        <f t="shared" si="32"/>
        <v xml:space="preserve"> </v>
      </c>
      <c r="BF121" s="147" t="str">
        <f t="shared" si="33"/>
        <v xml:space="preserve"> </v>
      </c>
      <c r="BG121" s="147" t="str">
        <f t="shared" si="34"/>
        <v xml:space="preserve"> </v>
      </c>
      <c r="BH121" s="147" t="str">
        <f t="shared" si="35"/>
        <v xml:space="preserve"> </v>
      </c>
      <c r="BI121" s="147" t="str">
        <f t="shared" si="36"/>
        <v xml:space="preserve"> </v>
      </c>
      <c r="BJ121" s="147" t="str">
        <f t="shared" si="37"/>
        <v xml:space="preserve"> </v>
      </c>
      <c r="BK121" s="147" t="str">
        <f t="shared" si="38"/>
        <v xml:space="preserve"> </v>
      </c>
      <c r="BL121" s="147" t="str">
        <f t="shared" si="39"/>
        <v xml:space="preserve"> </v>
      </c>
      <c r="BM121" s="147" t="str">
        <f t="shared" si="40"/>
        <v xml:space="preserve"> </v>
      </c>
      <c r="BN121" s="147" t="str">
        <f t="shared" si="41"/>
        <v xml:space="preserve"> </v>
      </c>
      <c r="BO121" s="147" t="str">
        <f t="shared" si="42"/>
        <v xml:space="preserve"> </v>
      </c>
      <c r="BP121" s="147" t="str">
        <f t="shared" si="43"/>
        <v xml:space="preserve"> </v>
      </c>
      <c r="BQ121" s="148" t="str">
        <f t="shared" si="44"/>
        <v xml:space="preserve"> </v>
      </c>
      <c r="BR121" s="157">
        <f>IF(AW121="X",B121,IF(AX121="X",B121,IF(AY121="X",B121,0)))/Classement!B35</f>
        <v>0</v>
      </c>
      <c r="BS121" s="175">
        <f>IF(AW121="X",B121,IF(AX121="X",B121,IF(AY121="X",B121,0)))/Classement!C35</f>
        <v>0</v>
      </c>
      <c r="BT121" s="175">
        <f>IF(AZ121="X",B121,IF(BA121="X",B121,IF(BB121="X",B121,IF(BC121="X",B121,IF(BD121="X",B121,IF(BE121="X",B121,IF(BF121="X",B121,IF(BG121="X",B121,IF(BH121="X",B121,IF(BI121="X",B121,IF(BJ121="X",B121,IF(BK121="X",B121,IF(BL121="X",B121,0)))))))))))))/Classement!B35</f>
        <v>0</v>
      </c>
      <c r="BU121" s="185">
        <f>IF(AZ121="X",B121,IF(BA121="X",B121,IF(BB121="X",B121,IF(BC121="X",B121,IF(BD121="X",B121,IF(BE121="X",B121,IF(BF121="X",B121,IF(BG121="X",B121,IF(BH121="X",B121,IF(BI121="X",B121,IF(BJ121="X",B121,IF(BK121="X",B121,IF(BL121="X",B121,0)))))))))))))/Classement!C35</f>
        <v>0</v>
      </c>
      <c r="BV121" s="175">
        <f>IF(BM121="X",B121,IF(BN121="X",B121,0))/Classement!B35</f>
        <v>0</v>
      </c>
      <c r="BW121" s="175">
        <f>IF(BM121="X",B121,IF(BN121="X",B121,0))/Classement!C35</f>
        <v>0</v>
      </c>
    </row>
    <row r="122" spans="1:75" ht="13.5" thickBot="1" x14ac:dyDescent="0.25">
      <c r="A122" s="155" t="s">
        <v>80</v>
      </c>
      <c r="B122" s="204"/>
      <c r="C122" s="205"/>
      <c r="D122" s="205"/>
      <c r="E122" s="205"/>
      <c r="F122" s="205"/>
      <c r="G122" s="205"/>
      <c r="H122" s="205"/>
      <c r="I122" s="205"/>
      <c r="J122" s="205"/>
      <c r="K122" s="205"/>
      <c r="L122" s="205"/>
      <c r="M122" s="205"/>
      <c r="N122" s="205"/>
      <c r="O122" s="205"/>
      <c r="P122" s="205"/>
      <c r="Q122" s="205"/>
      <c r="R122" s="205"/>
      <c r="S122" s="205"/>
      <c r="T122" s="205"/>
      <c r="U122" s="205"/>
      <c r="V122" s="205"/>
      <c r="W122" s="205"/>
      <c r="X122" s="205"/>
      <c r="Y122" s="205"/>
      <c r="Z122" s="205"/>
      <c r="AA122" s="205"/>
      <c r="AB122" s="205"/>
      <c r="AC122" s="205"/>
      <c r="AD122" s="205"/>
      <c r="AE122" s="205"/>
      <c r="AF122" s="205"/>
      <c r="AG122" s="205"/>
      <c r="AH122" s="205"/>
      <c r="AI122" s="205"/>
      <c r="AJ122" s="205"/>
      <c r="AK122" s="205"/>
      <c r="AL122" s="205"/>
      <c r="AM122" s="205"/>
      <c r="AN122" s="205"/>
      <c r="AO122" s="205"/>
      <c r="AP122" s="205"/>
      <c r="AQ122" s="205"/>
      <c r="AR122" s="205"/>
      <c r="AS122" s="205"/>
      <c r="AT122" s="205"/>
      <c r="AU122" s="205"/>
      <c r="AV122" s="205"/>
      <c r="AW122" s="147" t="str">
        <f t="shared" si="24"/>
        <v xml:space="preserve"> </v>
      </c>
      <c r="AX122" s="147" t="str">
        <f t="shared" si="25"/>
        <v xml:space="preserve"> </v>
      </c>
      <c r="AY122" s="147" t="str">
        <f t="shared" si="26"/>
        <v xml:space="preserve"> </v>
      </c>
      <c r="AZ122" s="147" t="str">
        <f t="shared" si="27"/>
        <v xml:space="preserve"> </v>
      </c>
      <c r="BA122" s="147" t="str">
        <f t="shared" si="28"/>
        <v xml:space="preserve"> </v>
      </c>
      <c r="BB122" s="147" t="str">
        <f t="shared" si="29"/>
        <v xml:space="preserve"> </v>
      </c>
      <c r="BC122" s="147" t="str">
        <f t="shared" si="30"/>
        <v xml:space="preserve"> </v>
      </c>
      <c r="BD122" s="147" t="str">
        <f t="shared" si="31"/>
        <v xml:space="preserve"> </v>
      </c>
      <c r="BE122" s="147" t="str">
        <f t="shared" si="32"/>
        <v xml:space="preserve"> </v>
      </c>
      <c r="BF122" s="147" t="str">
        <f t="shared" si="33"/>
        <v xml:space="preserve"> </v>
      </c>
      <c r="BG122" s="147" t="str">
        <f t="shared" si="34"/>
        <v xml:space="preserve"> </v>
      </c>
      <c r="BH122" s="147" t="str">
        <f t="shared" si="35"/>
        <v xml:space="preserve"> </v>
      </c>
      <c r="BI122" s="147" t="str">
        <f t="shared" si="36"/>
        <v xml:space="preserve"> </v>
      </c>
      <c r="BJ122" s="147" t="str">
        <f t="shared" si="37"/>
        <v xml:space="preserve"> </v>
      </c>
      <c r="BK122" s="147" t="str">
        <f t="shared" si="38"/>
        <v xml:space="preserve"> </v>
      </c>
      <c r="BL122" s="147" t="str">
        <f t="shared" si="39"/>
        <v xml:space="preserve"> </v>
      </c>
      <c r="BM122" s="147" t="str">
        <f t="shared" si="40"/>
        <v xml:space="preserve"> </v>
      </c>
      <c r="BN122" s="147" t="str">
        <f t="shared" si="41"/>
        <v xml:space="preserve"> </v>
      </c>
      <c r="BO122" s="147" t="str">
        <f t="shared" si="42"/>
        <v xml:space="preserve"> </v>
      </c>
      <c r="BP122" s="147" t="str">
        <f t="shared" si="43"/>
        <v xml:space="preserve"> </v>
      </c>
      <c r="BQ122" s="148" t="str">
        <f t="shared" si="44"/>
        <v xml:space="preserve"> </v>
      </c>
      <c r="BR122" s="157">
        <f>IF(AW122="X",B122,IF(AX122="X",B122,IF(AY122="X",B122,0)))/Classement!B36</f>
        <v>0</v>
      </c>
      <c r="BS122" s="175">
        <f>IF(AW122="X",B122,IF(AX122="X",B122,IF(AY122="X",B122,0)))/Classement!C36</f>
        <v>0</v>
      </c>
      <c r="BT122" s="175">
        <f>IF(AZ122="X",B122,IF(BA122="X",B122,IF(BB122="X",B122,IF(BC122="X",B122,IF(BD122="X",B122,IF(BE122="X",B122,IF(BF122="X",B122,IF(BG122="X",B122,IF(BH122="X",B122,IF(BI122="X",B122,IF(BJ122="X",B122,IF(BK122="X",B122,IF(BL122="X",B122,0)))))))))))))/Classement!B36</f>
        <v>0</v>
      </c>
      <c r="BU122" s="185">
        <f>IF(AZ122="X",B122,IF(BA122="X",B122,IF(BB122="X",B122,IF(BC122="X",B122,IF(BD122="X",B122,IF(BE122="X",B122,IF(BF122="X",B122,IF(BG122="X",B122,IF(BH122="X",B122,IF(BI122="X",B122,IF(BJ122="X",B122,IF(BK122="X",B122,IF(BL122="X",B122,0)))))))))))))/Classement!C36</f>
        <v>0</v>
      </c>
      <c r="BV122" s="175">
        <f>IF(BM122="X",B122,IF(BN122="X",B122,0))/Classement!B36</f>
        <v>0</v>
      </c>
      <c r="BW122" s="175">
        <f>IF(BM122="X",B122,IF(BN122="X",B122,0))/Classement!C36</f>
        <v>0</v>
      </c>
    </row>
    <row r="123" spans="1:75" ht="13.5" thickBot="1" x14ac:dyDescent="0.25">
      <c r="A123" s="155" t="s">
        <v>81</v>
      </c>
      <c r="B123" s="204"/>
      <c r="C123" s="205"/>
      <c r="D123" s="205"/>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147" t="str">
        <f t="shared" si="24"/>
        <v xml:space="preserve"> </v>
      </c>
      <c r="AX123" s="147" t="str">
        <f t="shared" si="25"/>
        <v xml:space="preserve"> </v>
      </c>
      <c r="AY123" s="147" t="str">
        <f t="shared" si="26"/>
        <v xml:space="preserve"> </v>
      </c>
      <c r="AZ123" s="147" t="str">
        <f t="shared" si="27"/>
        <v xml:space="preserve"> </v>
      </c>
      <c r="BA123" s="147" t="str">
        <f t="shared" si="28"/>
        <v xml:space="preserve"> </v>
      </c>
      <c r="BB123" s="147" t="str">
        <f t="shared" si="29"/>
        <v xml:space="preserve"> </v>
      </c>
      <c r="BC123" s="147" t="str">
        <f t="shared" si="30"/>
        <v xml:space="preserve"> </v>
      </c>
      <c r="BD123" s="147" t="str">
        <f t="shared" si="31"/>
        <v xml:space="preserve"> </v>
      </c>
      <c r="BE123" s="147" t="str">
        <f t="shared" si="32"/>
        <v xml:space="preserve"> </v>
      </c>
      <c r="BF123" s="147" t="str">
        <f t="shared" si="33"/>
        <v xml:space="preserve"> </v>
      </c>
      <c r="BG123" s="147" t="str">
        <f t="shared" si="34"/>
        <v xml:space="preserve"> </v>
      </c>
      <c r="BH123" s="147" t="str">
        <f t="shared" si="35"/>
        <v xml:space="preserve"> </v>
      </c>
      <c r="BI123" s="147" t="str">
        <f t="shared" si="36"/>
        <v xml:space="preserve"> </v>
      </c>
      <c r="BJ123" s="147" t="str">
        <f t="shared" si="37"/>
        <v xml:space="preserve"> </v>
      </c>
      <c r="BK123" s="147" t="str">
        <f t="shared" si="38"/>
        <v xml:space="preserve"> </v>
      </c>
      <c r="BL123" s="147" t="str">
        <f t="shared" si="39"/>
        <v xml:space="preserve"> </v>
      </c>
      <c r="BM123" s="147" t="str">
        <f t="shared" si="40"/>
        <v xml:space="preserve"> </v>
      </c>
      <c r="BN123" s="147" t="str">
        <f t="shared" si="41"/>
        <v xml:space="preserve"> </v>
      </c>
      <c r="BO123" s="147" t="str">
        <f t="shared" si="42"/>
        <v xml:space="preserve"> </v>
      </c>
      <c r="BP123" s="147" t="str">
        <f t="shared" si="43"/>
        <v xml:space="preserve"> </v>
      </c>
      <c r="BQ123" s="148" t="str">
        <f t="shared" si="44"/>
        <v xml:space="preserve"> </v>
      </c>
      <c r="BR123" s="157"/>
      <c r="BS123" s="175">
        <f>IF(AW123="X",B123,IF(AX123="X",B123,IF(AY123="X",B123,0)))/Classement!C37</f>
        <v>0</v>
      </c>
      <c r="BT123" s="175"/>
      <c r="BU123" s="185">
        <f>IF(AZ123="X",B123,IF(BA123="X",B123,IF(BB123="X",B123,IF(BC123="X",B123,IF(BD123="X",B123,IF(BE123="X",B123,IF(BF123="X",B123,IF(BG123="X",B123,IF(BH123="X",B123,IF(BI123="X",B123,IF(BJ123="X",B123,IF(BK123="X",B123,IF(BL123="X",B123,0)))))))))))))/Classement!C37</f>
        <v>0</v>
      </c>
      <c r="BV123" s="157"/>
      <c r="BW123" s="175">
        <f>IF(BM123="X",B123,IF(BN123="X",B123,0))/Classement!C37</f>
        <v>0</v>
      </c>
    </row>
    <row r="124" spans="1:75" ht="13.5" thickBot="1" x14ac:dyDescent="0.25">
      <c r="A124" s="155" t="s">
        <v>82</v>
      </c>
      <c r="B124" s="204"/>
      <c r="C124" s="205"/>
      <c r="D124" s="205"/>
      <c r="E124" s="205"/>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05"/>
      <c r="AH124" s="205"/>
      <c r="AI124" s="205"/>
      <c r="AJ124" s="205"/>
      <c r="AK124" s="205"/>
      <c r="AL124" s="205"/>
      <c r="AM124" s="205"/>
      <c r="AN124" s="205"/>
      <c r="AO124" s="205"/>
      <c r="AP124" s="205"/>
      <c r="AQ124" s="205"/>
      <c r="AR124" s="205"/>
      <c r="AS124" s="205"/>
      <c r="AT124" s="205"/>
      <c r="AU124" s="205"/>
      <c r="AV124" s="205"/>
      <c r="AW124" s="147" t="str">
        <f t="shared" si="24"/>
        <v xml:space="preserve"> </v>
      </c>
      <c r="AX124" s="147" t="str">
        <f t="shared" si="25"/>
        <v xml:space="preserve"> </v>
      </c>
      <c r="AY124" s="147" t="str">
        <f t="shared" si="26"/>
        <v xml:space="preserve"> </v>
      </c>
      <c r="AZ124" s="147" t="str">
        <f t="shared" si="27"/>
        <v xml:space="preserve"> </v>
      </c>
      <c r="BA124" s="147" t="str">
        <f t="shared" si="28"/>
        <v xml:space="preserve"> </v>
      </c>
      <c r="BB124" s="147" t="str">
        <f t="shared" si="29"/>
        <v xml:space="preserve"> </v>
      </c>
      <c r="BC124" s="147" t="str">
        <f t="shared" si="30"/>
        <v xml:space="preserve"> </v>
      </c>
      <c r="BD124" s="147" t="str">
        <f t="shared" si="31"/>
        <v xml:space="preserve"> </v>
      </c>
      <c r="BE124" s="147" t="str">
        <f t="shared" si="32"/>
        <v xml:space="preserve"> </v>
      </c>
      <c r="BF124" s="147" t="str">
        <f t="shared" si="33"/>
        <v xml:space="preserve"> </v>
      </c>
      <c r="BG124" s="147" t="str">
        <f t="shared" si="34"/>
        <v xml:space="preserve"> </v>
      </c>
      <c r="BH124" s="147" t="str">
        <f t="shared" si="35"/>
        <v xml:space="preserve"> </v>
      </c>
      <c r="BI124" s="147" t="str">
        <f t="shared" si="36"/>
        <v xml:space="preserve"> </v>
      </c>
      <c r="BJ124" s="147" t="str">
        <f t="shared" si="37"/>
        <v xml:space="preserve"> </v>
      </c>
      <c r="BK124" s="147" t="str">
        <f t="shared" si="38"/>
        <v xml:space="preserve"> </v>
      </c>
      <c r="BL124" s="147" t="str">
        <f t="shared" si="39"/>
        <v xml:space="preserve"> </v>
      </c>
      <c r="BM124" s="147" t="str">
        <f t="shared" si="40"/>
        <v xml:space="preserve"> </v>
      </c>
      <c r="BN124" s="147" t="str">
        <f t="shared" si="41"/>
        <v xml:space="preserve"> </v>
      </c>
      <c r="BO124" s="147" t="str">
        <f t="shared" si="42"/>
        <v xml:space="preserve"> </v>
      </c>
      <c r="BP124" s="147" t="str">
        <f t="shared" si="43"/>
        <v xml:space="preserve"> </v>
      </c>
      <c r="BQ124" s="148" t="str">
        <f t="shared" si="44"/>
        <v xml:space="preserve"> </v>
      </c>
      <c r="BR124" s="149">
        <f>IF(AW124="X",B124,IF(AX124="X",B124,IF(AY124="X",B124,0)))/Classement!B38</f>
        <v>0</v>
      </c>
      <c r="BS124" s="178">
        <f>IF(AW124="X",B124,IF(AX124="X",B124,IF(AY124="X",B124,0)))/Classement!C38</f>
        <v>0</v>
      </c>
      <c r="BT124" s="178">
        <f>IF(AZ124="X",B124,IF(BA124="X",B124,IF(BB124="X",B124,IF(BC124="X",B124,IF(BD124="X",B124,IF(BE124="X",B124,IF(BF124="X",B124,IF(BG124="X",B124,IF(BH124="X",B124,IF(BI124="X",B124,IF(BJ124="X",B124,IF(BK124="X",B124,IF(BL124="X",B124,0)))))))))))))/Classement!B38</f>
        <v>0</v>
      </c>
      <c r="BU124" s="184">
        <f>IF(AZ124="X",B124,IF(BA124="X",B124,IF(BB124="X",B124,IF(BC124="X",B124,IF(BD124="X",B124,IF(BE124="X",B124,IF(BF124="X",B124,IF(BG124="X",B124,IF(BH124="X",B124,IF(BI124="X",B124,IF(BJ124="X",B124,IF(BK124="X",B124,IF(BL124="X",B124,0)))))))))))))/Classement!C38</f>
        <v>0</v>
      </c>
      <c r="BV124" s="178">
        <f>IF(BM124="X",B124,IF(BN124="X",B124,0))/Classement!B38</f>
        <v>0</v>
      </c>
      <c r="BW124" s="178">
        <f>IF(BM124="X",B124,IF(BN124="X",B124,0))/Classement!C38</f>
        <v>0</v>
      </c>
    </row>
    <row r="125" spans="1:75" ht="76.5" x14ac:dyDescent="0.2">
      <c r="A125" s="187" t="s">
        <v>445</v>
      </c>
      <c r="B125" s="206"/>
      <c r="C125" s="207"/>
      <c r="D125" s="207"/>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160" t="str">
        <f t="shared" si="24"/>
        <v xml:space="preserve"> </v>
      </c>
      <c r="AX125" s="160" t="str">
        <f t="shared" si="25"/>
        <v xml:space="preserve"> </v>
      </c>
      <c r="AY125" s="160" t="str">
        <f t="shared" si="26"/>
        <v xml:space="preserve"> </v>
      </c>
      <c r="AZ125" s="161" t="str">
        <f t="shared" si="27"/>
        <v xml:space="preserve"> </v>
      </c>
      <c r="BA125" s="160" t="str">
        <f t="shared" si="28"/>
        <v xml:space="preserve"> </v>
      </c>
      <c r="BB125" s="160" t="str">
        <f t="shared" si="29"/>
        <v xml:space="preserve"> </v>
      </c>
      <c r="BC125" s="160" t="str">
        <f t="shared" si="30"/>
        <v xml:space="preserve"> </v>
      </c>
      <c r="BD125" s="160" t="str">
        <f t="shared" si="31"/>
        <v xml:space="preserve"> </v>
      </c>
      <c r="BE125" s="160" t="str">
        <f t="shared" si="32"/>
        <v xml:space="preserve"> </v>
      </c>
      <c r="BF125" s="160" t="str">
        <f t="shared" si="33"/>
        <v xml:space="preserve"> </v>
      </c>
      <c r="BG125" s="160" t="str">
        <f t="shared" si="34"/>
        <v xml:space="preserve"> </v>
      </c>
      <c r="BH125" s="160" t="str">
        <f t="shared" si="35"/>
        <v xml:space="preserve"> </v>
      </c>
      <c r="BI125" s="160" t="str">
        <f t="shared" si="36"/>
        <v xml:space="preserve"> </v>
      </c>
      <c r="BJ125" s="160" t="str">
        <f t="shared" si="37"/>
        <v xml:space="preserve"> </v>
      </c>
      <c r="BK125" s="160" t="str">
        <f t="shared" si="38"/>
        <v xml:space="preserve"> </v>
      </c>
      <c r="BL125" s="160" t="str">
        <f t="shared" si="39"/>
        <v xml:space="preserve"> </v>
      </c>
      <c r="BM125" s="160" t="str">
        <f t="shared" si="40"/>
        <v xml:space="preserve"> </v>
      </c>
      <c r="BN125" s="160" t="str">
        <f t="shared" si="41"/>
        <v xml:space="preserve"> </v>
      </c>
      <c r="BO125" s="160" t="str">
        <f t="shared" si="42"/>
        <v xml:space="preserve"> </v>
      </c>
      <c r="BP125" s="160" t="str">
        <f t="shared" si="43"/>
        <v xml:space="preserve"> </v>
      </c>
      <c r="BQ125" s="160" t="str">
        <f t="shared" si="44"/>
        <v xml:space="preserve"> </v>
      </c>
      <c r="BR125" s="162"/>
      <c r="BS125" s="188"/>
      <c r="BT125" s="162"/>
      <c r="BU125" s="189"/>
      <c r="BV125" s="162"/>
      <c r="BW125" s="188"/>
    </row>
    <row r="126" spans="1:75" ht="25.5" x14ac:dyDescent="0.2">
      <c r="A126" s="190" t="s">
        <v>83</v>
      </c>
      <c r="B126" s="208"/>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c r="AB126" s="209"/>
      <c r="AC126" s="209"/>
      <c r="AD126" s="209"/>
      <c r="AE126" s="209"/>
      <c r="AF126" s="209"/>
      <c r="AG126" s="209"/>
      <c r="AH126" s="209"/>
      <c r="AI126" s="209"/>
      <c r="AJ126" s="209"/>
      <c r="AK126" s="209"/>
      <c r="AL126" s="209"/>
      <c r="AM126" s="209"/>
      <c r="AN126" s="209"/>
      <c r="AO126" s="209"/>
      <c r="AP126" s="209"/>
      <c r="AQ126" s="209"/>
      <c r="AR126" s="209"/>
      <c r="AS126" s="209"/>
      <c r="AT126" s="209"/>
      <c r="AU126" s="209"/>
      <c r="AV126" s="209"/>
      <c r="AW126" s="167" t="str">
        <f t="shared" si="24"/>
        <v xml:space="preserve"> </v>
      </c>
      <c r="AX126" s="167" t="str">
        <f t="shared" si="25"/>
        <v xml:space="preserve"> </v>
      </c>
      <c r="AY126" s="167" t="str">
        <f t="shared" si="26"/>
        <v xml:space="preserve"> </v>
      </c>
      <c r="AZ126" s="167" t="str">
        <f t="shared" si="27"/>
        <v xml:space="preserve"> </v>
      </c>
      <c r="BA126" s="167" t="str">
        <f t="shared" si="28"/>
        <v xml:space="preserve"> </v>
      </c>
      <c r="BB126" s="167" t="str">
        <f t="shared" si="29"/>
        <v xml:space="preserve"> </v>
      </c>
      <c r="BC126" s="167" t="str">
        <f t="shared" si="30"/>
        <v xml:space="preserve"> </v>
      </c>
      <c r="BD126" s="167" t="str">
        <f t="shared" si="31"/>
        <v xml:space="preserve"> </v>
      </c>
      <c r="BE126" s="167" t="str">
        <f t="shared" si="32"/>
        <v xml:space="preserve"> </v>
      </c>
      <c r="BF126" s="167" t="str">
        <f t="shared" si="33"/>
        <v xml:space="preserve"> </v>
      </c>
      <c r="BG126" s="167" t="str">
        <f t="shared" si="34"/>
        <v xml:space="preserve"> </v>
      </c>
      <c r="BH126" s="167" t="str">
        <f t="shared" si="35"/>
        <v xml:space="preserve"> </v>
      </c>
      <c r="BI126" s="167" t="str">
        <f t="shared" si="36"/>
        <v xml:space="preserve"> </v>
      </c>
      <c r="BJ126" s="167" t="str">
        <f t="shared" si="37"/>
        <v xml:space="preserve"> </v>
      </c>
      <c r="BK126" s="167" t="str">
        <f t="shared" si="38"/>
        <v xml:space="preserve"> </v>
      </c>
      <c r="BL126" s="167" t="str">
        <f t="shared" si="39"/>
        <v xml:space="preserve"> </v>
      </c>
      <c r="BM126" s="167" t="str">
        <f t="shared" si="40"/>
        <v xml:space="preserve"> </v>
      </c>
      <c r="BN126" s="167" t="str">
        <f t="shared" si="41"/>
        <v xml:space="preserve"> </v>
      </c>
      <c r="BO126" s="167" t="str">
        <f t="shared" si="42"/>
        <v xml:space="preserve"> </v>
      </c>
      <c r="BP126" s="167" t="str">
        <f t="shared" si="43"/>
        <v xml:space="preserve"> </v>
      </c>
      <c r="BQ126" s="167" t="str">
        <f t="shared" si="44"/>
        <v xml:space="preserve"> </v>
      </c>
      <c r="BR126" s="168"/>
      <c r="BS126" s="168">
        <f>IF(AW126="X",B126,IF(AX126="X",B126,IF(AY126="X",B126,0)))/Classement!C39</f>
        <v>0</v>
      </c>
      <c r="BT126" s="168"/>
      <c r="BU126" s="169">
        <f>IF(AZ126="X",B126,IF(BA126="X",B126,IF(BB126="X",B126,IF(BC126="X",B126,IF(BD126="X",B126,IF(BE126="X",B126,IF(BF126="X",B126,IF(BG126="X",B126,IF(BH126="X",B126,IF(BI126="X",B126,IF(BJ126="X",B126,IF(BK126="X",B126,IF(BL126="X",B126,0)))))))))))))/Classement!C39</f>
        <v>0</v>
      </c>
      <c r="BV126" s="168"/>
      <c r="BW126" s="168">
        <f>IF(BM126="X",B126,IF(BN126="X",B126,0))/Classement!C39</f>
        <v>0</v>
      </c>
    </row>
    <row r="127" spans="1:75" ht="25.5" x14ac:dyDescent="0.2">
      <c r="A127" s="190" t="s">
        <v>84</v>
      </c>
      <c r="B127" s="208"/>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167" t="str">
        <f t="shared" si="24"/>
        <v xml:space="preserve"> </v>
      </c>
      <c r="AX127" s="167" t="str">
        <f t="shared" si="25"/>
        <v xml:space="preserve"> </v>
      </c>
      <c r="AY127" s="167" t="str">
        <f t="shared" si="26"/>
        <v xml:space="preserve"> </v>
      </c>
      <c r="AZ127" s="167" t="str">
        <f t="shared" si="27"/>
        <v xml:space="preserve"> </v>
      </c>
      <c r="BA127" s="167" t="str">
        <f t="shared" si="28"/>
        <v xml:space="preserve"> </v>
      </c>
      <c r="BB127" s="167" t="str">
        <f t="shared" si="29"/>
        <v xml:space="preserve"> </v>
      </c>
      <c r="BC127" s="167" t="str">
        <f t="shared" si="30"/>
        <v xml:space="preserve"> </v>
      </c>
      <c r="BD127" s="167" t="str">
        <f t="shared" si="31"/>
        <v xml:space="preserve"> </v>
      </c>
      <c r="BE127" s="167" t="str">
        <f t="shared" si="32"/>
        <v xml:space="preserve"> </v>
      </c>
      <c r="BF127" s="167" t="str">
        <f t="shared" si="33"/>
        <v xml:space="preserve"> </v>
      </c>
      <c r="BG127" s="167" t="str">
        <f t="shared" si="34"/>
        <v xml:space="preserve"> </v>
      </c>
      <c r="BH127" s="167" t="str">
        <f t="shared" si="35"/>
        <v xml:space="preserve"> </v>
      </c>
      <c r="BI127" s="167" t="str">
        <f t="shared" si="36"/>
        <v xml:space="preserve"> </v>
      </c>
      <c r="BJ127" s="167" t="str">
        <f t="shared" si="37"/>
        <v xml:space="preserve"> </v>
      </c>
      <c r="BK127" s="167" t="str">
        <f t="shared" si="38"/>
        <v xml:space="preserve"> </v>
      </c>
      <c r="BL127" s="167" t="str">
        <f t="shared" si="39"/>
        <v xml:space="preserve"> </v>
      </c>
      <c r="BM127" s="167" t="str">
        <f t="shared" si="40"/>
        <v xml:space="preserve"> </v>
      </c>
      <c r="BN127" s="167" t="str">
        <f t="shared" si="41"/>
        <v xml:space="preserve"> </v>
      </c>
      <c r="BO127" s="167" t="str">
        <f t="shared" si="42"/>
        <v xml:space="preserve"> </v>
      </c>
      <c r="BP127" s="167" t="str">
        <f t="shared" si="43"/>
        <v xml:space="preserve"> </v>
      </c>
      <c r="BQ127" s="167" t="str">
        <f t="shared" si="44"/>
        <v xml:space="preserve"> </v>
      </c>
      <c r="BR127" s="168"/>
      <c r="BS127" s="168">
        <f>IF(AW127="X",B127,IF(AX127="X",B127,IF(AY127="X",B127,0)))/Classement!C39</f>
        <v>0</v>
      </c>
      <c r="BT127" s="168"/>
      <c r="BU127" s="169">
        <f>IF(AZ127="X",B127,IF(BA127="X",B127,IF(BB127="X",B127,IF(BC127="X",B127,IF(BD127="X",B127,IF(BE127="X",B127,IF(BF127="X",B127,IF(BG127="X",B127,IF(BH127="X",B127,IF(BI127="X",B127,IF(BJ127="X",B127,IF(BK127="X",B127,IF(BL127="X",B127,0)))))))))))))/Classement!C39</f>
        <v>0</v>
      </c>
      <c r="BV127" s="168"/>
      <c r="BW127" s="168">
        <f>IF(BM127="X",B127,IF(BN127="X",B127,0))/Classement!C39</f>
        <v>0</v>
      </c>
    </row>
    <row r="128" spans="1:75" ht="25.5" x14ac:dyDescent="0.2">
      <c r="A128" s="190" t="s">
        <v>85</v>
      </c>
      <c r="B128" s="208"/>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167" t="str">
        <f t="shared" si="24"/>
        <v xml:space="preserve"> </v>
      </c>
      <c r="AX128" s="167" t="str">
        <f t="shared" si="25"/>
        <v xml:space="preserve"> </v>
      </c>
      <c r="AY128" s="167" t="str">
        <f t="shared" si="26"/>
        <v xml:space="preserve"> </v>
      </c>
      <c r="AZ128" s="167" t="str">
        <f t="shared" si="27"/>
        <v xml:space="preserve"> </v>
      </c>
      <c r="BA128" s="167" t="str">
        <f t="shared" si="28"/>
        <v xml:space="preserve"> </v>
      </c>
      <c r="BB128" s="167" t="str">
        <f t="shared" si="29"/>
        <v xml:space="preserve"> </v>
      </c>
      <c r="BC128" s="167" t="str">
        <f t="shared" si="30"/>
        <v xml:space="preserve"> </v>
      </c>
      <c r="BD128" s="167" t="str">
        <f t="shared" si="31"/>
        <v xml:space="preserve"> </v>
      </c>
      <c r="BE128" s="167" t="str">
        <f t="shared" si="32"/>
        <v xml:space="preserve"> </v>
      </c>
      <c r="BF128" s="167" t="str">
        <f t="shared" si="33"/>
        <v xml:space="preserve"> </v>
      </c>
      <c r="BG128" s="167" t="str">
        <f t="shared" si="34"/>
        <v xml:space="preserve"> </v>
      </c>
      <c r="BH128" s="167" t="str">
        <f t="shared" si="35"/>
        <v xml:space="preserve"> </v>
      </c>
      <c r="BI128" s="167" t="str">
        <f t="shared" si="36"/>
        <v xml:space="preserve"> </v>
      </c>
      <c r="BJ128" s="167" t="str">
        <f t="shared" si="37"/>
        <v xml:space="preserve"> </v>
      </c>
      <c r="BK128" s="167" t="str">
        <f t="shared" si="38"/>
        <v xml:space="preserve"> </v>
      </c>
      <c r="BL128" s="167" t="str">
        <f t="shared" si="39"/>
        <v xml:space="preserve"> </v>
      </c>
      <c r="BM128" s="167" t="str">
        <f t="shared" si="40"/>
        <v xml:space="preserve"> </v>
      </c>
      <c r="BN128" s="167" t="str">
        <f t="shared" si="41"/>
        <v xml:space="preserve"> </v>
      </c>
      <c r="BO128" s="167" t="str">
        <f t="shared" si="42"/>
        <v xml:space="preserve"> </v>
      </c>
      <c r="BP128" s="167" t="str">
        <f t="shared" si="43"/>
        <v xml:space="preserve"> </v>
      </c>
      <c r="BQ128" s="167" t="str">
        <f t="shared" si="44"/>
        <v xml:space="preserve"> </v>
      </c>
      <c r="BR128" s="191"/>
      <c r="BS128" s="168">
        <f>IF(AW128="X",B128,IF(AX128="X",B128,IF(AY128="X",B128,0)))/Classement!C39*0.1</f>
        <v>0</v>
      </c>
      <c r="BT128" s="191"/>
      <c r="BU128" s="169">
        <f>IF(AZ128="X",B128,IF(BA128="X",B128,IF(BB128="X",B128,IF(BC128="X",B128,IF(BD128="X",B128,IF(BE128="X",B128,IF(BF128="X",B128,IF(BG128="X",B128,IF(BH128="X",B128,IF(BI128="X",B128,IF(BJ128="X",B128,IF(BK128="X",B128,IF(BL128="X",B128,0)))))))))))))/Classement!C39*0.1</f>
        <v>0</v>
      </c>
      <c r="BV128" s="191"/>
      <c r="BW128" s="168">
        <f>IF(BM128="X",B128,IF(BN128="X",B128,0))/Classement!C39*0.1</f>
        <v>0</v>
      </c>
    </row>
    <row r="129" spans="1:75" ht="25.5" x14ac:dyDescent="0.2">
      <c r="A129" s="190" t="s">
        <v>86</v>
      </c>
      <c r="B129" s="208"/>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167" t="str">
        <f t="shared" si="24"/>
        <v xml:space="preserve"> </v>
      </c>
      <c r="AX129" s="167" t="str">
        <f t="shared" si="25"/>
        <v xml:space="preserve"> </v>
      </c>
      <c r="AY129" s="167" t="str">
        <f t="shared" si="26"/>
        <v xml:space="preserve"> </v>
      </c>
      <c r="AZ129" s="167" t="str">
        <f t="shared" si="27"/>
        <v xml:space="preserve"> </v>
      </c>
      <c r="BA129" s="167" t="str">
        <f t="shared" si="28"/>
        <v xml:space="preserve"> </v>
      </c>
      <c r="BB129" s="167" t="str">
        <f t="shared" si="29"/>
        <v xml:space="preserve"> </v>
      </c>
      <c r="BC129" s="167" t="str">
        <f t="shared" si="30"/>
        <v xml:space="preserve"> </v>
      </c>
      <c r="BD129" s="167" t="str">
        <f t="shared" si="31"/>
        <v xml:space="preserve"> </v>
      </c>
      <c r="BE129" s="167" t="str">
        <f t="shared" si="32"/>
        <v xml:space="preserve"> </v>
      </c>
      <c r="BF129" s="167" t="str">
        <f t="shared" si="33"/>
        <v xml:space="preserve"> </v>
      </c>
      <c r="BG129" s="167" t="str">
        <f t="shared" si="34"/>
        <v xml:space="preserve"> </v>
      </c>
      <c r="BH129" s="167" t="str">
        <f t="shared" si="35"/>
        <v xml:space="preserve"> </v>
      </c>
      <c r="BI129" s="167" t="str">
        <f t="shared" si="36"/>
        <v xml:space="preserve"> </v>
      </c>
      <c r="BJ129" s="167" t="str">
        <f t="shared" si="37"/>
        <v xml:space="preserve"> </v>
      </c>
      <c r="BK129" s="167" t="str">
        <f t="shared" si="38"/>
        <v xml:space="preserve"> </v>
      </c>
      <c r="BL129" s="167" t="str">
        <f t="shared" si="39"/>
        <v xml:space="preserve"> </v>
      </c>
      <c r="BM129" s="167" t="str">
        <f t="shared" si="40"/>
        <v xml:space="preserve"> </v>
      </c>
      <c r="BN129" s="167" t="str">
        <f t="shared" si="41"/>
        <v xml:space="preserve"> </v>
      </c>
      <c r="BO129" s="167" t="str">
        <f t="shared" si="42"/>
        <v xml:space="preserve"> </v>
      </c>
      <c r="BP129" s="167" t="str">
        <f t="shared" si="43"/>
        <v xml:space="preserve"> </v>
      </c>
      <c r="BQ129" s="167" t="str">
        <f t="shared" si="44"/>
        <v xml:space="preserve"> </v>
      </c>
      <c r="BR129" s="168"/>
      <c r="BS129" s="168">
        <f>IF(AW129="X",B129,IF(AX129="X",B129,IF(AY129="X",B129,0)))/Classement!C39*0.1</f>
        <v>0</v>
      </c>
      <c r="BT129" s="168"/>
      <c r="BU129" s="169">
        <f>IF(AZ129="X",B129,IF(BA129="X",B129,IF(BB129="X",B129,IF(BC129="X",B129,IF(BD129="X",B129,IF(BE129="X",B129,IF(BF129="X",B129,IF(BG129="X",B129,IF(BH129="X",B129,IF(BI129="X",B129,IF(BJ129="X",B129,IF(BK129="X",B129,IF(BL129="X",B129,0)))))))))))))/Classement!C39*0.1</f>
        <v>0</v>
      </c>
      <c r="BV129" s="168"/>
      <c r="BW129" s="168">
        <f>IF(BM129="X",B129,IF(BN129="X",B129,0))/Classement!C39*0.1</f>
        <v>0</v>
      </c>
    </row>
    <row r="130" spans="1:75" ht="25.5" x14ac:dyDescent="0.2">
      <c r="A130" s="190" t="s">
        <v>87</v>
      </c>
      <c r="B130" s="208"/>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209"/>
      <c r="AP130" s="209"/>
      <c r="AQ130" s="209"/>
      <c r="AR130" s="209"/>
      <c r="AS130" s="209"/>
      <c r="AT130" s="209"/>
      <c r="AU130" s="209"/>
      <c r="AV130" s="209"/>
      <c r="AW130" s="167" t="str">
        <f t="shared" si="24"/>
        <v xml:space="preserve"> </v>
      </c>
      <c r="AX130" s="167" t="str">
        <f t="shared" si="25"/>
        <v xml:space="preserve"> </v>
      </c>
      <c r="AY130" s="167" t="str">
        <f t="shared" si="26"/>
        <v xml:space="preserve"> </v>
      </c>
      <c r="AZ130" s="167" t="str">
        <f t="shared" si="27"/>
        <v xml:space="preserve"> </v>
      </c>
      <c r="BA130" s="167" t="str">
        <f t="shared" si="28"/>
        <v xml:space="preserve"> </v>
      </c>
      <c r="BB130" s="167" t="str">
        <f t="shared" si="29"/>
        <v xml:space="preserve"> </v>
      </c>
      <c r="BC130" s="167" t="str">
        <f t="shared" si="30"/>
        <v xml:space="preserve"> </v>
      </c>
      <c r="BD130" s="167" t="str">
        <f t="shared" si="31"/>
        <v xml:space="preserve"> </v>
      </c>
      <c r="BE130" s="167" t="str">
        <f t="shared" si="32"/>
        <v xml:space="preserve"> </v>
      </c>
      <c r="BF130" s="167" t="str">
        <f t="shared" si="33"/>
        <v xml:space="preserve"> </v>
      </c>
      <c r="BG130" s="167" t="str">
        <f t="shared" si="34"/>
        <v xml:space="preserve"> </v>
      </c>
      <c r="BH130" s="167" t="str">
        <f t="shared" si="35"/>
        <v xml:space="preserve"> </v>
      </c>
      <c r="BI130" s="167" t="str">
        <f t="shared" si="36"/>
        <v xml:space="preserve"> </v>
      </c>
      <c r="BJ130" s="167" t="str">
        <f t="shared" si="37"/>
        <v xml:space="preserve"> </v>
      </c>
      <c r="BK130" s="167" t="str">
        <f t="shared" si="38"/>
        <v xml:space="preserve"> </v>
      </c>
      <c r="BL130" s="167" t="str">
        <f t="shared" si="39"/>
        <v xml:space="preserve"> </v>
      </c>
      <c r="BM130" s="167" t="str">
        <f t="shared" si="40"/>
        <v xml:space="preserve"> </v>
      </c>
      <c r="BN130" s="167" t="str">
        <f t="shared" si="41"/>
        <v xml:space="preserve"> </v>
      </c>
      <c r="BO130" s="167" t="str">
        <f t="shared" si="42"/>
        <v xml:space="preserve"> </v>
      </c>
      <c r="BP130" s="167" t="str">
        <f t="shared" si="43"/>
        <v xml:space="preserve"> </v>
      </c>
      <c r="BQ130" s="167" t="str">
        <f t="shared" si="44"/>
        <v xml:space="preserve"> </v>
      </c>
      <c r="BR130" s="168"/>
      <c r="BS130" s="168">
        <f>IF(AW130="X",B130,IF(AX130="X",B130,IF(AY130="X",B130,0)))/Classement!C39*0.1</f>
        <v>0</v>
      </c>
      <c r="BT130" s="168"/>
      <c r="BU130" s="169">
        <f>IF(AZ130="X",B130,IF(BA130="X",B130,IF(BB130="X",B130,IF(BC130="X",B130,IF(BD130="X",B130,IF(BE130="X",B130,IF(BF130="X",B130,IF(BG130="X",B130,IF(BH130="X",B130,IF(BI130="X",B130,IF(BJ130="X",B130,IF(BK130="X",B130,IF(BL130="X",B130,0)))))))))))))/Classement!C39*0.1</f>
        <v>0</v>
      </c>
      <c r="BV130" s="168"/>
      <c r="BW130" s="168">
        <f>IF(BM130="X",B130,IF(BN130="X",B130,0))/Classement!C39*0.1</f>
        <v>0</v>
      </c>
    </row>
    <row r="131" spans="1:75" ht="25.5" x14ac:dyDescent="0.2">
      <c r="A131" s="190" t="s">
        <v>88</v>
      </c>
      <c r="B131" s="208"/>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167" t="str">
        <f t="shared" si="24"/>
        <v xml:space="preserve"> </v>
      </c>
      <c r="AX131" s="167" t="str">
        <f t="shared" si="25"/>
        <v xml:space="preserve"> </v>
      </c>
      <c r="AY131" s="167" t="str">
        <f t="shared" si="26"/>
        <v xml:space="preserve"> </v>
      </c>
      <c r="AZ131" s="167" t="str">
        <f t="shared" si="27"/>
        <v xml:space="preserve"> </v>
      </c>
      <c r="BA131" s="167" t="str">
        <f t="shared" si="28"/>
        <v xml:space="preserve"> </v>
      </c>
      <c r="BB131" s="167" t="str">
        <f t="shared" si="29"/>
        <v xml:space="preserve"> </v>
      </c>
      <c r="BC131" s="167" t="str">
        <f t="shared" si="30"/>
        <v xml:space="preserve"> </v>
      </c>
      <c r="BD131" s="167" t="str">
        <f t="shared" si="31"/>
        <v xml:space="preserve"> </v>
      </c>
      <c r="BE131" s="167" t="str">
        <f t="shared" si="32"/>
        <v xml:space="preserve"> </v>
      </c>
      <c r="BF131" s="167" t="str">
        <f t="shared" si="33"/>
        <v xml:space="preserve"> </v>
      </c>
      <c r="BG131" s="167" t="str">
        <f t="shared" si="34"/>
        <v xml:space="preserve"> </v>
      </c>
      <c r="BH131" s="167" t="str">
        <f t="shared" si="35"/>
        <v xml:space="preserve"> </v>
      </c>
      <c r="BI131" s="167" t="str">
        <f t="shared" si="36"/>
        <v xml:space="preserve"> </v>
      </c>
      <c r="BJ131" s="167" t="str">
        <f t="shared" si="37"/>
        <v xml:space="preserve"> </v>
      </c>
      <c r="BK131" s="167" t="str">
        <f t="shared" si="38"/>
        <v xml:space="preserve"> </v>
      </c>
      <c r="BL131" s="167" t="str">
        <f t="shared" si="39"/>
        <v xml:space="preserve"> </v>
      </c>
      <c r="BM131" s="167" t="str">
        <f t="shared" si="40"/>
        <v xml:space="preserve"> </v>
      </c>
      <c r="BN131" s="167" t="str">
        <f t="shared" si="41"/>
        <v xml:space="preserve"> </v>
      </c>
      <c r="BO131" s="167" t="str">
        <f t="shared" si="42"/>
        <v xml:space="preserve"> </v>
      </c>
      <c r="BP131" s="167" t="str">
        <f t="shared" si="43"/>
        <v xml:space="preserve"> </v>
      </c>
      <c r="BQ131" s="167" t="str">
        <f t="shared" si="44"/>
        <v xml:space="preserve"> </v>
      </c>
      <c r="BR131" s="168"/>
      <c r="BS131" s="168">
        <f>IF(AW131="X",B131,IF(AX131="X",B131,IF(AY131="X",B131,0)))/Classement!C39*0.01</f>
        <v>0</v>
      </c>
      <c r="BT131" s="168"/>
      <c r="BU131" s="169">
        <f>IF(AZ131="X",B131,IF(BA131="X",B131,IF(BB131="X",B131,IF(BC131="X",B131,IF(BD131="X",B131,IF(BE131="X",B131,IF(BF131="X",B131,IF(BG131="X",B131,IF(BH131="X",B131,IF(BI131="X",B131,IF(BJ131="X",B131,IF(BK131="X",B131,IF(BL131="X",B131,0)))))))))))))/Classement!C39*0.01</f>
        <v>0</v>
      </c>
      <c r="BV131" s="168"/>
      <c r="BW131" s="168">
        <f>IF(BM131="X",B131,IF(BN131="X",B131,0))/Classement!C39*0.01</f>
        <v>0</v>
      </c>
    </row>
    <row r="132" spans="1:75" x14ac:dyDescent="0.2">
      <c r="A132" s="190" t="s">
        <v>89</v>
      </c>
      <c r="B132" s="208"/>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167" t="str">
        <f t="shared" si="24"/>
        <v xml:space="preserve"> </v>
      </c>
      <c r="AX132" s="167" t="str">
        <f t="shared" si="25"/>
        <v xml:space="preserve"> </v>
      </c>
      <c r="AY132" s="167" t="str">
        <f t="shared" si="26"/>
        <v xml:space="preserve"> </v>
      </c>
      <c r="AZ132" s="167" t="str">
        <f t="shared" si="27"/>
        <v xml:space="preserve"> </v>
      </c>
      <c r="BA132" s="167" t="str">
        <f t="shared" si="28"/>
        <v xml:space="preserve"> </v>
      </c>
      <c r="BB132" s="167" t="str">
        <f t="shared" si="29"/>
        <v xml:space="preserve"> </v>
      </c>
      <c r="BC132" s="167" t="str">
        <f t="shared" si="30"/>
        <v xml:space="preserve"> </v>
      </c>
      <c r="BD132" s="167" t="str">
        <f t="shared" si="31"/>
        <v xml:space="preserve"> </v>
      </c>
      <c r="BE132" s="167" t="str">
        <f t="shared" si="32"/>
        <v xml:space="preserve"> </v>
      </c>
      <c r="BF132" s="167" t="str">
        <f t="shared" si="33"/>
        <v xml:space="preserve"> </v>
      </c>
      <c r="BG132" s="167" t="str">
        <f t="shared" si="34"/>
        <v xml:space="preserve"> </v>
      </c>
      <c r="BH132" s="167" t="str">
        <f t="shared" si="35"/>
        <v xml:space="preserve"> </v>
      </c>
      <c r="BI132" s="167" t="str">
        <f t="shared" si="36"/>
        <v xml:space="preserve"> </v>
      </c>
      <c r="BJ132" s="167" t="str">
        <f t="shared" si="37"/>
        <v xml:space="preserve"> </v>
      </c>
      <c r="BK132" s="167" t="str">
        <f t="shared" si="38"/>
        <v xml:space="preserve"> </v>
      </c>
      <c r="BL132" s="167" t="str">
        <f t="shared" si="39"/>
        <v xml:space="preserve"> </v>
      </c>
      <c r="BM132" s="167" t="str">
        <f t="shared" si="40"/>
        <v xml:space="preserve"> </v>
      </c>
      <c r="BN132" s="167" t="str">
        <f t="shared" si="41"/>
        <v xml:space="preserve"> </v>
      </c>
      <c r="BO132" s="167" t="str">
        <f t="shared" si="42"/>
        <v xml:space="preserve"> </v>
      </c>
      <c r="BP132" s="167" t="str">
        <f t="shared" si="43"/>
        <v xml:space="preserve"> </v>
      </c>
      <c r="BQ132" s="167" t="str">
        <f t="shared" si="44"/>
        <v xml:space="preserve"> </v>
      </c>
      <c r="BR132" s="168"/>
      <c r="BS132" s="168">
        <f>IF(AW132="X",B132,IF(AX132="X",B132,IF(AY132="X",B132,0)))/Classement!C39*0.0003</f>
        <v>0</v>
      </c>
      <c r="BT132" s="168"/>
      <c r="BU132" s="169">
        <f>IF(AZ132="X",B132,IF(BA132="X",B132,IF(BB132="X",B132,IF(BC132="X",B132,IF(BD132="X",B132,IF(BE132="X",B132,IF(BF132="X",B132,IF(BG132="X",B132,IF(BH132="X",B132,IF(BI132="X",B132,IF(BJ132="X",B132,IF(BK132="X",B132,IF(BL132="X",B132,0)))))))))))))/Classement!C39*0.0003</f>
        <v>0</v>
      </c>
      <c r="BV132" s="168"/>
      <c r="BW132" s="168">
        <f>IF(BM132="X",B132,IF(BN132="X",B132,0))/Classement!C39*0.0003</f>
        <v>0</v>
      </c>
    </row>
    <row r="133" spans="1:75" ht="25.5" x14ac:dyDescent="0.2">
      <c r="A133" s="190" t="s">
        <v>90</v>
      </c>
      <c r="B133" s="208"/>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167" t="str">
        <f t="shared" si="24"/>
        <v xml:space="preserve"> </v>
      </c>
      <c r="AX133" s="167" t="str">
        <f t="shared" si="25"/>
        <v xml:space="preserve"> </v>
      </c>
      <c r="AY133" s="167" t="str">
        <f t="shared" si="26"/>
        <v xml:space="preserve"> </v>
      </c>
      <c r="AZ133" s="167" t="str">
        <f t="shared" si="27"/>
        <v xml:space="preserve"> </v>
      </c>
      <c r="BA133" s="167" t="str">
        <f t="shared" si="28"/>
        <v xml:space="preserve"> </v>
      </c>
      <c r="BB133" s="167" t="str">
        <f t="shared" si="29"/>
        <v xml:space="preserve"> </v>
      </c>
      <c r="BC133" s="167" t="str">
        <f t="shared" si="30"/>
        <v xml:space="preserve"> </v>
      </c>
      <c r="BD133" s="167" t="str">
        <f t="shared" si="31"/>
        <v xml:space="preserve"> </v>
      </c>
      <c r="BE133" s="167" t="str">
        <f t="shared" si="32"/>
        <v xml:space="preserve"> </v>
      </c>
      <c r="BF133" s="167" t="str">
        <f t="shared" si="33"/>
        <v xml:space="preserve"> </v>
      </c>
      <c r="BG133" s="167" t="str">
        <f t="shared" si="34"/>
        <v xml:space="preserve"> </v>
      </c>
      <c r="BH133" s="167" t="str">
        <f t="shared" si="35"/>
        <v xml:space="preserve"> </v>
      </c>
      <c r="BI133" s="167" t="str">
        <f t="shared" si="36"/>
        <v xml:space="preserve"> </v>
      </c>
      <c r="BJ133" s="167" t="str">
        <f t="shared" si="37"/>
        <v xml:space="preserve"> </v>
      </c>
      <c r="BK133" s="167" t="str">
        <f t="shared" si="38"/>
        <v xml:space="preserve"> </v>
      </c>
      <c r="BL133" s="167" t="str">
        <f t="shared" si="39"/>
        <v xml:space="preserve"> </v>
      </c>
      <c r="BM133" s="167" t="str">
        <f t="shared" si="40"/>
        <v xml:space="preserve"> </v>
      </c>
      <c r="BN133" s="167" t="str">
        <f t="shared" si="41"/>
        <v xml:space="preserve"> </v>
      </c>
      <c r="BO133" s="167" t="str">
        <f t="shared" si="42"/>
        <v xml:space="preserve"> </v>
      </c>
      <c r="BP133" s="167" t="str">
        <f t="shared" si="43"/>
        <v xml:space="preserve"> </v>
      </c>
      <c r="BQ133" s="167" t="str">
        <f t="shared" si="44"/>
        <v xml:space="preserve"> </v>
      </c>
      <c r="BR133" s="168"/>
      <c r="BS133" s="168">
        <f>IF(AW133="X",B133,IF(AX133="X",B133,IF(AY133="X",B133,0)))/Classement!C39*0.1</f>
        <v>0</v>
      </c>
      <c r="BT133" s="168"/>
      <c r="BU133" s="192">
        <f>IF(AZ133="X",B133,IF(BA133="X",B133,IF(BB133="X",B133,IF(BC133="X",B133,IF(BD133="X",B133,IF(BE133="X",B133,IF(BF133="X",B133,IF(BG133="X",B133,IF(BH133="X",B133,IF(BI133="X",B133,IF(BJ133="X",B133,IF(BK133="X",B133,IF(BL133="X",B133,0)))))))))))))/Classement!C39*0.1</f>
        <v>0</v>
      </c>
      <c r="BV133" s="168"/>
      <c r="BW133" s="168">
        <f>IF(BM133="X",B133,IF(BN133="X",B133,0))/Classement!C39*0.1</f>
        <v>0</v>
      </c>
    </row>
    <row r="134" spans="1:75" ht="25.5" x14ac:dyDescent="0.2">
      <c r="A134" s="190" t="s">
        <v>91</v>
      </c>
      <c r="B134" s="208"/>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209"/>
      <c r="AO134" s="209"/>
      <c r="AP134" s="209"/>
      <c r="AQ134" s="209"/>
      <c r="AR134" s="209"/>
      <c r="AS134" s="209"/>
      <c r="AT134" s="209"/>
      <c r="AU134" s="209"/>
      <c r="AV134" s="209"/>
      <c r="AW134" s="167" t="str">
        <f t="shared" si="24"/>
        <v xml:space="preserve"> </v>
      </c>
      <c r="AX134" s="167" t="str">
        <f t="shared" si="25"/>
        <v xml:space="preserve"> </v>
      </c>
      <c r="AY134" s="167" t="str">
        <f t="shared" si="26"/>
        <v xml:space="preserve"> </v>
      </c>
      <c r="AZ134" s="193" t="str">
        <f t="shared" si="27"/>
        <v xml:space="preserve"> </v>
      </c>
      <c r="BA134" s="167" t="str">
        <f t="shared" si="28"/>
        <v xml:space="preserve"> </v>
      </c>
      <c r="BB134" s="167" t="str">
        <f t="shared" si="29"/>
        <v xml:space="preserve"> </v>
      </c>
      <c r="BC134" s="167" t="str">
        <f t="shared" si="30"/>
        <v xml:space="preserve"> </v>
      </c>
      <c r="BD134" s="167" t="str">
        <f t="shared" si="31"/>
        <v xml:space="preserve"> </v>
      </c>
      <c r="BE134" s="167" t="str">
        <f t="shared" si="32"/>
        <v xml:space="preserve"> </v>
      </c>
      <c r="BF134" s="167" t="str">
        <f t="shared" si="33"/>
        <v xml:space="preserve"> </v>
      </c>
      <c r="BG134" s="167" t="str">
        <f t="shared" si="34"/>
        <v xml:space="preserve"> </v>
      </c>
      <c r="BH134" s="167" t="str">
        <f t="shared" si="35"/>
        <v xml:space="preserve"> </v>
      </c>
      <c r="BI134" s="167" t="str">
        <f t="shared" si="36"/>
        <v xml:space="preserve"> </v>
      </c>
      <c r="BJ134" s="167" t="str">
        <f t="shared" si="37"/>
        <v xml:space="preserve"> </v>
      </c>
      <c r="BK134" s="167" t="str">
        <f t="shared" si="38"/>
        <v xml:space="preserve"> </v>
      </c>
      <c r="BL134" s="167" t="str">
        <f t="shared" si="39"/>
        <v xml:space="preserve"> </v>
      </c>
      <c r="BM134" s="167" t="str">
        <f t="shared" si="40"/>
        <v xml:space="preserve"> </v>
      </c>
      <c r="BN134" s="167" t="str">
        <f t="shared" si="41"/>
        <v xml:space="preserve"> </v>
      </c>
      <c r="BO134" s="167" t="str">
        <f t="shared" si="42"/>
        <v xml:space="preserve"> </v>
      </c>
      <c r="BP134" s="167" t="str">
        <f t="shared" si="43"/>
        <v xml:space="preserve"> </v>
      </c>
      <c r="BQ134" s="167" t="str">
        <f t="shared" si="44"/>
        <v xml:space="preserve"> </v>
      </c>
      <c r="BR134" s="168"/>
      <c r="BS134" s="168">
        <f>IF(AW134="X",B134,IF(AX134="X",B134,IF(AY134="X",B134,0)))/Classement!C39*0.3</f>
        <v>0</v>
      </c>
      <c r="BT134" s="168"/>
      <c r="BU134" s="169">
        <f>IF(AZ134="X",B134,IF(BA134="X",B134,IF(BB134="X",B134,IF(BC134="X",B134,IF(BD134="X",B134,IF(BE134="X",B134,IF(BF134="X",B134,IF(BG134="X",B134,IF(BH134="X",B134,IF(BI134="X",B134,IF(BJ134="X",B134,IF(BK134="X",B134,IF(BL134="X",B134,0)))))))))))))/Classement!C39*0.3</f>
        <v>0</v>
      </c>
      <c r="BV134" s="168"/>
      <c r="BW134" s="168">
        <f>IF(BM134="X",B134,IF(BN134="X",B134,0))/Classement!C39*0.3</f>
        <v>0</v>
      </c>
    </row>
    <row r="135" spans="1:75" ht="25.5" x14ac:dyDescent="0.2">
      <c r="A135" s="190" t="s">
        <v>92</v>
      </c>
      <c r="B135" s="208"/>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09"/>
      <c r="AM135" s="209"/>
      <c r="AN135" s="209"/>
      <c r="AO135" s="209"/>
      <c r="AP135" s="209"/>
      <c r="AQ135" s="209"/>
      <c r="AR135" s="209"/>
      <c r="AS135" s="209"/>
      <c r="AT135" s="209"/>
      <c r="AU135" s="209"/>
      <c r="AV135" s="209"/>
      <c r="AW135" s="167" t="str">
        <f t="shared" si="24"/>
        <v xml:space="preserve"> </v>
      </c>
      <c r="AX135" s="167" t="str">
        <f t="shared" si="25"/>
        <v xml:space="preserve"> </v>
      </c>
      <c r="AY135" s="167" t="str">
        <f t="shared" si="26"/>
        <v xml:space="preserve"> </v>
      </c>
      <c r="AZ135" s="167" t="str">
        <f t="shared" si="27"/>
        <v xml:space="preserve"> </v>
      </c>
      <c r="BA135" s="167" t="str">
        <f t="shared" si="28"/>
        <v xml:space="preserve"> </v>
      </c>
      <c r="BB135" s="167" t="str">
        <f t="shared" si="29"/>
        <v xml:space="preserve"> </v>
      </c>
      <c r="BC135" s="167" t="str">
        <f t="shared" si="30"/>
        <v xml:space="preserve"> </v>
      </c>
      <c r="BD135" s="167" t="str">
        <f t="shared" si="31"/>
        <v xml:space="preserve"> </v>
      </c>
      <c r="BE135" s="167" t="str">
        <f t="shared" si="32"/>
        <v xml:space="preserve"> </v>
      </c>
      <c r="BF135" s="167" t="str">
        <f t="shared" si="33"/>
        <v xml:space="preserve"> </v>
      </c>
      <c r="BG135" s="167" t="str">
        <f t="shared" si="34"/>
        <v xml:space="preserve"> </v>
      </c>
      <c r="BH135" s="167" t="str">
        <f t="shared" si="35"/>
        <v xml:space="preserve"> </v>
      </c>
      <c r="BI135" s="167" t="str">
        <f t="shared" si="36"/>
        <v xml:space="preserve"> </v>
      </c>
      <c r="BJ135" s="167" t="str">
        <f t="shared" si="37"/>
        <v xml:space="preserve"> </v>
      </c>
      <c r="BK135" s="167" t="str">
        <f t="shared" si="38"/>
        <v xml:space="preserve"> </v>
      </c>
      <c r="BL135" s="167" t="str">
        <f t="shared" si="39"/>
        <v xml:space="preserve"> </v>
      </c>
      <c r="BM135" s="167" t="str">
        <f t="shared" si="40"/>
        <v xml:space="preserve"> </v>
      </c>
      <c r="BN135" s="167" t="str">
        <f t="shared" si="41"/>
        <v xml:space="preserve"> </v>
      </c>
      <c r="BO135" s="167" t="str">
        <f t="shared" si="42"/>
        <v xml:space="preserve"> </v>
      </c>
      <c r="BP135" s="167" t="str">
        <f t="shared" si="43"/>
        <v xml:space="preserve"> </v>
      </c>
      <c r="BQ135" s="167" t="str">
        <f t="shared" si="44"/>
        <v xml:space="preserve"> </v>
      </c>
      <c r="BR135" s="168"/>
      <c r="BS135" s="168">
        <f>IF(AW135="X",B135,IF(AX135="X",B135,IF(AY135="X",B135,0)))/Classement!C39*0.03</f>
        <v>0</v>
      </c>
      <c r="BT135" s="168"/>
      <c r="BU135" s="169">
        <f>IF(AZ135="X",B135,IF(BA135="X",B135,IF(BB135="X",B135,IF(BC135="X",B135,IF(BD135="X",B135,IF(BE135="X",B135,IF(BF135="X",B135,IF(BG135="X",B135,IF(BH135="X",B135,IF(BI135="X",B135,IF(BJ135="X",B135,IF(BK135="X",B135,IF(BL135="X",B135,0)))))))))))))/Classement!C39*0.03</f>
        <v>0</v>
      </c>
      <c r="BV135" s="168"/>
      <c r="BW135" s="191">
        <f>IF(BM135="X",B135,IF(BN135="X",B135,0))/Classement!C39*0.03</f>
        <v>0</v>
      </c>
    </row>
    <row r="136" spans="1:75" ht="25.5" x14ac:dyDescent="0.2">
      <c r="A136" s="190" t="s">
        <v>93</v>
      </c>
      <c r="B136" s="208"/>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K136" s="209"/>
      <c r="AL136" s="209"/>
      <c r="AM136" s="209"/>
      <c r="AN136" s="209"/>
      <c r="AO136" s="209"/>
      <c r="AP136" s="209"/>
      <c r="AQ136" s="209"/>
      <c r="AR136" s="209"/>
      <c r="AS136" s="209"/>
      <c r="AT136" s="209"/>
      <c r="AU136" s="209"/>
      <c r="AV136" s="209"/>
      <c r="AW136" s="167" t="str">
        <f t="shared" si="24"/>
        <v xml:space="preserve"> </v>
      </c>
      <c r="AX136" s="167" t="str">
        <f t="shared" si="25"/>
        <v xml:space="preserve"> </v>
      </c>
      <c r="AY136" s="167" t="str">
        <f t="shared" si="26"/>
        <v xml:space="preserve"> </v>
      </c>
      <c r="AZ136" s="167" t="str">
        <f t="shared" si="27"/>
        <v xml:space="preserve"> </v>
      </c>
      <c r="BA136" s="167" t="str">
        <f t="shared" si="28"/>
        <v xml:space="preserve"> </v>
      </c>
      <c r="BB136" s="167" t="str">
        <f t="shared" si="29"/>
        <v xml:space="preserve"> </v>
      </c>
      <c r="BC136" s="167" t="str">
        <f t="shared" si="30"/>
        <v xml:space="preserve"> </v>
      </c>
      <c r="BD136" s="167" t="str">
        <f t="shared" si="31"/>
        <v xml:space="preserve"> </v>
      </c>
      <c r="BE136" s="167" t="str">
        <f t="shared" si="32"/>
        <v xml:space="preserve"> </v>
      </c>
      <c r="BF136" s="167" t="str">
        <f t="shared" si="33"/>
        <v xml:space="preserve"> </v>
      </c>
      <c r="BG136" s="167" t="str">
        <f t="shared" si="34"/>
        <v xml:space="preserve"> </v>
      </c>
      <c r="BH136" s="167" t="str">
        <f t="shared" si="35"/>
        <v xml:space="preserve"> </v>
      </c>
      <c r="BI136" s="167" t="str">
        <f t="shared" si="36"/>
        <v xml:space="preserve"> </v>
      </c>
      <c r="BJ136" s="167" t="str">
        <f t="shared" si="37"/>
        <v xml:space="preserve"> </v>
      </c>
      <c r="BK136" s="167" t="str">
        <f t="shared" si="38"/>
        <v xml:space="preserve"> </v>
      </c>
      <c r="BL136" s="167" t="str">
        <f t="shared" si="39"/>
        <v xml:space="preserve"> </v>
      </c>
      <c r="BM136" s="167" t="str">
        <f t="shared" si="40"/>
        <v xml:space="preserve"> </v>
      </c>
      <c r="BN136" s="167" t="str">
        <f t="shared" si="41"/>
        <v xml:space="preserve"> </v>
      </c>
      <c r="BO136" s="167" t="str">
        <f t="shared" si="42"/>
        <v xml:space="preserve"> </v>
      </c>
      <c r="BP136" s="167" t="str">
        <f t="shared" si="43"/>
        <v xml:space="preserve"> </v>
      </c>
      <c r="BQ136" s="167" t="str">
        <f t="shared" si="44"/>
        <v xml:space="preserve"> </v>
      </c>
      <c r="BR136" s="168"/>
      <c r="BS136" s="168">
        <f>IF(AW136="X",B136,IF(AX136="X",B136,IF(AY136="X",B136,0)))/Classement!C39*0.1</f>
        <v>0</v>
      </c>
      <c r="BT136" s="168"/>
      <c r="BU136" s="169">
        <f>IF(AZ136="X",B136,IF(BA136="X",B136,IF(BB136="X",B136,IF(BC136="X",B136,IF(BD136="X",B136,IF(BE136="X",B136,IF(BF136="X",B136,IF(BG136="X",B136,IF(BH136="X",B136,IF(BI136="X",B136,IF(BJ136="X",B136,IF(BK136="X",B136,IF(BL136="X",B136,0)))))))))))))/Classement!C39*0.1</f>
        <v>0</v>
      </c>
      <c r="BV136" s="168"/>
      <c r="BW136" s="168">
        <f>IF(BM136="X",B136,IF(BN136="X",B136,0))/Classement!C39*0.1</f>
        <v>0</v>
      </c>
    </row>
    <row r="137" spans="1:75" ht="25.5" x14ac:dyDescent="0.2">
      <c r="A137" s="190" t="s">
        <v>94</v>
      </c>
      <c r="B137" s="208"/>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09"/>
      <c r="AM137" s="209"/>
      <c r="AN137" s="209"/>
      <c r="AO137" s="209"/>
      <c r="AP137" s="209"/>
      <c r="AQ137" s="209"/>
      <c r="AR137" s="209"/>
      <c r="AS137" s="209"/>
      <c r="AT137" s="209"/>
      <c r="AU137" s="209"/>
      <c r="AV137" s="209"/>
      <c r="AW137" s="167" t="str">
        <f t="shared" si="24"/>
        <v xml:space="preserve"> </v>
      </c>
      <c r="AX137" s="167" t="str">
        <f t="shared" si="25"/>
        <v xml:space="preserve"> </v>
      </c>
      <c r="AY137" s="167" t="str">
        <f t="shared" si="26"/>
        <v xml:space="preserve"> </v>
      </c>
      <c r="AZ137" s="167" t="str">
        <f t="shared" si="27"/>
        <v xml:space="preserve"> </v>
      </c>
      <c r="BA137" s="167" t="str">
        <f t="shared" si="28"/>
        <v xml:space="preserve"> </v>
      </c>
      <c r="BB137" s="167" t="str">
        <f t="shared" si="29"/>
        <v xml:space="preserve"> </v>
      </c>
      <c r="BC137" s="167" t="str">
        <f t="shared" si="30"/>
        <v xml:space="preserve"> </v>
      </c>
      <c r="BD137" s="167" t="str">
        <f t="shared" si="31"/>
        <v xml:space="preserve"> </v>
      </c>
      <c r="BE137" s="167" t="str">
        <f t="shared" si="32"/>
        <v xml:space="preserve"> </v>
      </c>
      <c r="BF137" s="167" t="str">
        <f t="shared" si="33"/>
        <v xml:space="preserve"> </v>
      </c>
      <c r="BG137" s="167" t="str">
        <f t="shared" si="34"/>
        <v xml:space="preserve"> </v>
      </c>
      <c r="BH137" s="167" t="str">
        <f t="shared" si="35"/>
        <v xml:space="preserve"> </v>
      </c>
      <c r="BI137" s="167" t="str">
        <f t="shared" si="36"/>
        <v xml:space="preserve"> </v>
      </c>
      <c r="BJ137" s="167" t="str">
        <f t="shared" si="37"/>
        <v xml:space="preserve"> </v>
      </c>
      <c r="BK137" s="167" t="str">
        <f t="shared" si="38"/>
        <v xml:space="preserve"> </v>
      </c>
      <c r="BL137" s="167" t="str">
        <f t="shared" si="39"/>
        <v xml:space="preserve"> </v>
      </c>
      <c r="BM137" s="167" t="str">
        <f t="shared" si="40"/>
        <v xml:space="preserve"> </v>
      </c>
      <c r="BN137" s="167" t="str">
        <f t="shared" si="41"/>
        <v xml:space="preserve"> </v>
      </c>
      <c r="BO137" s="167" t="str">
        <f t="shared" si="42"/>
        <v xml:space="preserve"> </v>
      </c>
      <c r="BP137" s="167" t="str">
        <f t="shared" si="43"/>
        <v xml:space="preserve"> </v>
      </c>
      <c r="BQ137" s="167" t="str">
        <f t="shared" si="44"/>
        <v xml:space="preserve"> </v>
      </c>
      <c r="BR137" s="168"/>
      <c r="BS137" s="168">
        <f>IF(AW137="X",B137,IF(AX137="X",B137,IF(AY137="X",B137,0)))/Classement!C39*0.1</f>
        <v>0</v>
      </c>
      <c r="BT137" s="168"/>
      <c r="BU137" s="169">
        <f>IF(AZ137="X",B137,IF(BA137="X",B137,IF(BB137="X",B137,IF(BC137="X",B137,IF(BD137="X",B137,IF(BE137="X",B137,IF(BF137="X",B137,IF(BG137="X",B137,IF(BH137="X",B137,IF(BI137="X",B137,IF(BJ137="X",B137,IF(BK137="X",B137,IF(BL137="X",B137,0)))))))))))))/Classement!C39*0.1</f>
        <v>0</v>
      </c>
      <c r="BV137" s="168"/>
      <c r="BW137" s="168">
        <f>IF(BM137="X",B137,IF(BN137="X",B137,0))/Classement!C39*0.1</f>
        <v>0</v>
      </c>
    </row>
    <row r="138" spans="1:75" ht="25.5" x14ac:dyDescent="0.2">
      <c r="A138" s="190" t="s">
        <v>95</v>
      </c>
      <c r="B138" s="208"/>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167" t="str">
        <f t="shared" si="24"/>
        <v xml:space="preserve"> </v>
      </c>
      <c r="AX138" s="167" t="str">
        <f t="shared" si="25"/>
        <v xml:space="preserve"> </v>
      </c>
      <c r="AY138" s="167" t="str">
        <f t="shared" si="26"/>
        <v xml:space="preserve"> </v>
      </c>
      <c r="AZ138" s="167" t="str">
        <f t="shared" si="27"/>
        <v xml:space="preserve"> </v>
      </c>
      <c r="BA138" s="167" t="str">
        <f t="shared" si="28"/>
        <v xml:space="preserve"> </v>
      </c>
      <c r="BB138" s="167" t="str">
        <f t="shared" si="29"/>
        <v xml:space="preserve"> </v>
      </c>
      <c r="BC138" s="167" t="str">
        <f t="shared" si="30"/>
        <v xml:space="preserve"> </v>
      </c>
      <c r="BD138" s="167" t="str">
        <f t="shared" si="31"/>
        <v xml:space="preserve"> </v>
      </c>
      <c r="BE138" s="167" t="str">
        <f t="shared" si="32"/>
        <v xml:space="preserve"> </v>
      </c>
      <c r="BF138" s="167" t="str">
        <f t="shared" si="33"/>
        <v xml:space="preserve"> </v>
      </c>
      <c r="BG138" s="167" t="str">
        <f t="shared" si="34"/>
        <v xml:space="preserve"> </v>
      </c>
      <c r="BH138" s="167" t="str">
        <f t="shared" si="35"/>
        <v xml:space="preserve"> </v>
      </c>
      <c r="BI138" s="167" t="str">
        <f t="shared" si="36"/>
        <v xml:space="preserve"> </v>
      </c>
      <c r="BJ138" s="167" t="str">
        <f t="shared" si="37"/>
        <v xml:space="preserve"> </v>
      </c>
      <c r="BK138" s="167" t="str">
        <f t="shared" si="38"/>
        <v xml:space="preserve"> </v>
      </c>
      <c r="BL138" s="167" t="str">
        <f t="shared" si="39"/>
        <v xml:space="preserve"> </v>
      </c>
      <c r="BM138" s="167" t="str">
        <f t="shared" si="40"/>
        <v xml:space="preserve"> </v>
      </c>
      <c r="BN138" s="167" t="str">
        <f t="shared" si="41"/>
        <v xml:space="preserve"> </v>
      </c>
      <c r="BO138" s="167" t="str">
        <f t="shared" si="42"/>
        <v xml:space="preserve"> </v>
      </c>
      <c r="BP138" s="167" t="str">
        <f t="shared" si="43"/>
        <v xml:space="preserve"> </v>
      </c>
      <c r="BQ138" s="167" t="str">
        <f t="shared" si="44"/>
        <v xml:space="preserve"> </v>
      </c>
      <c r="BR138" s="168"/>
      <c r="BS138" s="168">
        <f>IF(AW138="X",B138,IF(AX138="X",B138,IF(AY138="X",B138,0)))/Classement!C39*0.1</f>
        <v>0</v>
      </c>
      <c r="BT138" s="168"/>
      <c r="BU138" s="169">
        <f>IF(AZ138="X",B138,IF(BA138="X",B138,IF(BB138="X",B138,IF(BC138="X",B138,IF(BD138="X",B138,IF(BE138="X",B138,IF(BF138="X",B138,IF(BG138="X",B138,IF(BH138="X",B138,IF(BI138="X",B138,IF(BJ138="X",B138,IF(BK138="X",B138,IF(BL138="X",B138,0)))))))))))))/Classement!C39*0.1</f>
        <v>0</v>
      </c>
      <c r="BV138" s="168"/>
      <c r="BW138" s="168">
        <f>IF(BM138="X",B138,IF(BN138="X",B138,0))/Classement!C39*0.1</f>
        <v>0</v>
      </c>
    </row>
    <row r="139" spans="1:75" ht="25.5" x14ac:dyDescent="0.2">
      <c r="A139" s="190" t="s">
        <v>96</v>
      </c>
      <c r="B139" s="208"/>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167" t="str">
        <f t="shared" si="24"/>
        <v xml:space="preserve"> </v>
      </c>
      <c r="AX139" s="167" t="str">
        <f t="shared" si="25"/>
        <v xml:space="preserve"> </v>
      </c>
      <c r="AY139" s="167" t="str">
        <f t="shared" si="26"/>
        <v xml:space="preserve"> </v>
      </c>
      <c r="AZ139" s="167" t="str">
        <f t="shared" si="27"/>
        <v xml:space="preserve"> </v>
      </c>
      <c r="BA139" s="167" t="str">
        <f t="shared" si="28"/>
        <v xml:space="preserve"> </v>
      </c>
      <c r="BB139" s="167" t="str">
        <f t="shared" si="29"/>
        <v xml:space="preserve"> </v>
      </c>
      <c r="BC139" s="167" t="str">
        <f t="shared" si="30"/>
        <v xml:space="preserve"> </v>
      </c>
      <c r="BD139" s="167" t="str">
        <f t="shared" si="31"/>
        <v xml:space="preserve"> </v>
      </c>
      <c r="BE139" s="167" t="str">
        <f t="shared" si="32"/>
        <v xml:space="preserve"> </v>
      </c>
      <c r="BF139" s="167" t="str">
        <f t="shared" si="33"/>
        <v xml:space="preserve"> </v>
      </c>
      <c r="BG139" s="167" t="str">
        <f t="shared" si="34"/>
        <v xml:space="preserve"> </v>
      </c>
      <c r="BH139" s="167" t="str">
        <f t="shared" si="35"/>
        <v xml:space="preserve"> </v>
      </c>
      <c r="BI139" s="167" t="str">
        <f t="shared" si="36"/>
        <v xml:space="preserve"> </v>
      </c>
      <c r="BJ139" s="167" t="str">
        <f t="shared" si="37"/>
        <v xml:space="preserve"> </v>
      </c>
      <c r="BK139" s="167" t="str">
        <f t="shared" si="38"/>
        <v xml:space="preserve"> </v>
      </c>
      <c r="BL139" s="167" t="str">
        <f t="shared" si="39"/>
        <v xml:space="preserve"> </v>
      </c>
      <c r="BM139" s="167" t="str">
        <f t="shared" si="40"/>
        <v xml:space="preserve"> </v>
      </c>
      <c r="BN139" s="167" t="str">
        <f t="shared" si="41"/>
        <v xml:space="preserve"> </v>
      </c>
      <c r="BO139" s="167" t="str">
        <f t="shared" si="42"/>
        <v xml:space="preserve"> </v>
      </c>
      <c r="BP139" s="167" t="str">
        <f t="shared" si="43"/>
        <v xml:space="preserve"> </v>
      </c>
      <c r="BQ139" s="167" t="str">
        <f t="shared" si="44"/>
        <v xml:space="preserve"> </v>
      </c>
      <c r="BR139" s="168"/>
      <c r="BS139" s="168">
        <f>IF(AW139="X",B139,IF(AX139="X",B139,IF(AY139="X",B139,0)))/Classement!C39*0.1</f>
        <v>0</v>
      </c>
      <c r="BT139" s="168"/>
      <c r="BU139" s="169">
        <f>IF(AZ139="X",B139,IF(BA139="X",B139,IF(BB139="X",B139,IF(BC139="X",B139,IF(BD139="X",B139,IF(BE139="X",B139,IF(BF139="X",B139,IF(BG139="X",B139,IF(BH139="X",B139,IF(BI139="X",B139,IF(BJ139="X",B139,IF(BK139="X",B139,IF(BL139="X",B139,0)))))))))))))/Classement!C39*0.1</f>
        <v>0</v>
      </c>
      <c r="BV139" s="168"/>
      <c r="BW139" s="168">
        <f>IF(BM139="X",B139,IF(BN139="X",B139,0))/Classement!C39*0.1</f>
        <v>0</v>
      </c>
    </row>
    <row r="140" spans="1:75" ht="25.5" x14ac:dyDescent="0.2">
      <c r="A140" s="190" t="s">
        <v>97</v>
      </c>
      <c r="B140" s="208"/>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c r="AB140" s="209"/>
      <c r="AC140" s="209"/>
      <c r="AD140" s="209"/>
      <c r="AE140" s="209"/>
      <c r="AF140" s="209"/>
      <c r="AG140" s="209"/>
      <c r="AH140" s="209"/>
      <c r="AI140" s="209"/>
      <c r="AJ140" s="209"/>
      <c r="AK140" s="209"/>
      <c r="AL140" s="209"/>
      <c r="AM140" s="209"/>
      <c r="AN140" s="209"/>
      <c r="AO140" s="209"/>
      <c r="AP140" s="209"/>
      <c r="AQ140" s="209"/>
      <c r="AR140" s="209"/>
      <c r="AS140" s="209"/>
      <c r="AT140" s="209"/>
      <c r="AU140" s="209"/>
      <c r="AV140" s="209"/>
      <c r="AW140" s="167" t="str">
        <f t="shared" si="24"/>
        <v xml:space="preserve"> </v>
      </c>
      <c r="AX140" s="167" t="str">
        <f t="shared" si="25"/>
        <v xml:space="preserve"> </v>
      </c>
      <c r="AY140" s="167" t="str">
        <f t="shared" si="26"/>
        <v xml:space="preserve"> </v>
      </c>
      <c r="AZ140" s="167" t="str">
        <f t="shared" si="27"/>
        <v xml:space="preserve"> </v>
      </c>
      <c r="BA140" s="167" t="str">
        <f t="shared" si="28"/>
        <v xml:space="preserve"> </v>
      </c>
      <c r="BB140" s="167" t="str">
        <f t="shared" si="29"/>
        <v xml:space="preserve"> </v>
      </c>
      <c r="BC140" s="167" t="str">
        <f t="shared" si="30"/>
        <v xml:space="preserve"> </v>
      </c>
      <c r="BD140" s="167" t="str">
        <f t="shared" si="31"/>
        <v xml:space="preserve"> </v>
      </c>
      <c r="BE140" s="167" t="str">
        <f t="shared" si="32"/>
        <v xml:space="preserve"> </v>
      </c>
      <c r="BF140" s="167" t="str">
        <f t="shared" si="33"/>
        <v xml:space="preserve"> </v>
      </c>
      <c r="BG140" s="167" t="str">
        <f t="shared" si="34"/>
        <v xml:space="preserve"> </v>
      </c>
      <c r="BH140" s="167" t="str">
        <f t="shared" si="35"/>
        <v xml:space="preserve"> </v>
      </c>
      <c r="BI140" s="167" t="str">
        <f t="shared" si="36"/>
        <v xml:space="preserve"> </v>
      </c>
      <c r="BJ140" s="167" t="str">
        <f t="shared" si="37"/>
        <v xml:space="preserve"> </v>
      </c>
      <c r="BK140" s="167" t="str">
        <f t="shared" si="38"/>
        <v xml:space="preserve"> </v>
      </c>
      <c r="BL140" s="167" t="str">
        <f t="shared" si="39"/>
        <v xml:space="preserve"> </v>
      </c>
      <c r="BM140" s="167" t="str">
        <f t="shared" si="40"/>
        <v xml:space="preserve"> </v>
      </c>
      <c r="BN140" s="167" t="str">
        <f t="shared" si="41"/>
        <v xml:space="preserve"> </v>
      </c>
      <c r="BO140" s="167" t="str">
        <f t="shared" si="42"/>
        <v xml:space="preserve"> </v>
      </c>
      <c r="BP140" s="167" t="str">
        <f t="shared" si="43"/>
        <v xml:space="preserve"> </v>
      </c>
      <c r="BQ140" s="167" t="str">
        <f t="shared" si="44"/>
        <v xml:space="preserve"> </v>
      </c>
      <c r="BR140" s="168"/>
      <c r="BS140" s="168">
        <f>IF(AW140="X",B140,IF(AX140="X",B140,IF(AY140="X",B140,0)))/Classement!C39*0.01</f>
        <v>0</v>
      </c>
      <c r="BT140" s="168"/>
      <c r="BU140" s="169">
        <f>IF(AZ140="X",B140,IF(BA140="X",B140,IF(BB140="X",B140,IF(BC140="X",B140,IF(BD140="X",B140,IF(BE140="X",B140,IF(BF140="X",B140,IF(BG140="X",B140,IF(BH140="X",B140,IF(BI140="X",B140,IF(BJ140="X",B140,IF(BK140="X",B140,IF(BL140="X",B140,0)))))))))))))/Classement!C39*0.01</f>
        <v>0</v>
      </c>
      <c r="BV140" s="168"/>
      <c r="BW140" s="168">
        <f>IF(BM140="X",B140,IF(BN140="X",B140,0))/Classement!C39*0.01</f>
        <v>0</v>
      </c>
    </row>
    <row r="141" spans="1:75" ht="25.5" x14ac:dyDescent="0.2">
      <c r="A141" s="190" t="s">
        <v>98</v>
      </c>
      <c r="B141" s="208"/>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09"/>
      <c r="AM141" s="209"/>
      <c r="AN141" s="209"/>
      <c r="AO141" s="209"/>
      <c r="AP141" s="209"/>
      <c r="AQ141" s="209"/>
      <c r="AR141" s="209"/>
      <c r="AS141" s="209"/>
      <c r="AT141" s="209"/>
      <c r="AU141" s="209"/>
      <c r="AV141" s="209"/>
      <c r="AW141" s="167" t="str">
        <f t="shared" si="24"/>
        <v xml:space="preserve"> </v>
      </c>
      <c r="AX141" s="167" t="str">
        <f t="shared" si="25"/>
        <v xml:space="preserve"> </v>
      </c>
      <c r="AY141" s="167" t="str">
        <f t="shared" si="26"/>
        <v xml:space="preserve"> </v>
      </c>
      <c r="AZ141" s="167" t="str">
        <f t="shared" si="27"/>
        <v xml:space="preserve"> </v>
      </c>
      <c r="BA141" s="167" t="str">
        <f t="shared" si="28"/>
        <v xml:space="preserve"> </v>
      </c>
      <c r="BB141" s="167" t="str">
        <f t="shared" si="29"/>
        <v xml:space="preserve"> </v>
      </c>
      <c r="BC141" s="167" t="str">
        <f t="shared" si="30"/>
        <v xml:space="preserve"> </v>
      </c>
      <c r="BD141" s="167" t="str">
        <f t="shared" si="31"/>
        <v xml:space="preserve"> </v>
      </c>
      <c r="BE141" s="167" t="str">
        <f t="shared" si="32"/>
        <v xml:space="preserve"> </v>
      </c>
      <c r="BF141" s="167" t="str">
        <f t="shared" si="33"/>
        <v xml:space="preserve"> </v>
      </c>
      <c r="BG141" s="167" t="str">
        <f t="shared" si="34"/>
        <v xml:space="preserve"> </v>
      </c>
      <c r="BH141" s="167" t="str">
        <f t="shared" si="35"/>
        <v xml:space="preserve"> </v>
      </c>
      <c r="BI141" s="167" t="str">
        <f t="shared" si="36"/>
        <v xml:space="preserve"> </v>
      </c>
      <c r="BJ141" s="167" t="str">
        <f t="shared" si="37"/>
        <v xml:space="preserve"> </v>
      </c>
      <c r="BK141" s="167" t="str">
        <f t="shared" si="38"/>
        <v xml:space="preserve"> </v>
      </c>
      <c r="BL141" s="167" t="str">
        <f t="shared" si="39"/>
        <v xml:space="preserve"> </v>
      </c>
      <c r="BM141" s="167" t="str">
        <f t="shared" si="40"/>
        <v xml:space="preserve"> </v>
      </c>
      <c r="BN141" s="167" t="str">
        <f t="shared" si="41"/>
        <v xml:space="preserve"> </v>
      </c>
      <c r="BO141" s="167" t="str">
        <f t="shared" si="42"/>
        <v xml:space="preserve"> </v>
      </c>
      <c r="BP141" s="167" t="str">
        <f t="shared" si="43"/>
        <v xml:space="preserve"> </v>
      </c>
      <c r="BQ141" s="167" t="str">
        <f t="shared" si="44"/>
        <v xml:space="preserve"> </v>
      </c>
      <c r="BR141" s="168"/>
      <c r="BS141" s="168">
        <f>IF(AW141="X",B141,IF(AX141="X",B141,IF(AY141="X",B141,0)))/Classement!C39*0.01</f>
        <v>0</v>
      </c>
      <c r="BT141" s="168"/>
      <c r="BU141" s="169">
        <f>IF(AZ141="X",B141,IF(BA141="X",B141,IF(BB141="X",B141,IF(BC141="X",B141,IF(BD141="X",B141,IF(BE141="X",B141,IF(BF141="X",B141,IF(BG141="X",B141,IF(BH141="X",B141,IF(BI141="X",B141,IF(BJ141="X",B141,IF(BK141="X",B141,IF(BL141="X",B141,0)))))))))))))/Classement!C39*0.01</f>
        <v>0</v>
      </c>
      <c r="BV141" s="168"/>
      <c r="BW141" s="168">
        <f>IF(BM141="X",B141,IF(BN141="X",B141,0))/Classement!C39*0.01</f>
        <v>0</v>
      </c>
    </row>
    <row r="142" spans="1:75" ht="13.5" thickBot="1" x14ac:dyDescent="0.25">
      <c r="A142" s="194" t="s">
        <v>99</v>
      </c>
      <c r="B142" s="210"/>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172" t="str">
        <f t="shared" si="24"/>
        <v xml:space="preserve"> </v>
      </c>
      <c r="AX142" s="172" t="str">
        <f t="shared" si="25"/>
        <v xml:space="preserve"> </v>
      </c>
      <c r="AY142" s="172" t="str">
        <f t="shared" si="26"/>
        <v xml:space="preserve"> </v>
      </c>
      <c r="AZ142" s="173" t="str">
        <f t="shared" si="27"/>
        <v xml:space="preserve"> </v>
      </c>
      <c r="BA142" s="172" t="str">
        <f t="shared" si="28"/>
        <v xml:space="preserve"> </v>
      </c>
      <c r="BB142" s="172" t="str">
        <f t="shared" si="29"/>
        <v xml:space="preserve"> </v>
      </c>
      <c r="BC142" s="172" t="str">
        <f t="shared" si="30"/>
        <v xml:space="preserve"> </v>
      </c>
      <c r="BD142" s="172" t="str">
        <f t="shared" si="31"/>
        <v xml:space="preserve"> </v>
      </c>
      <c r="BE142" s="172" t="str">
        <f t="shared" si="32"/>
        <v xml:space="preserve"> </v>
      </c>
      <c r="BF142" s="172" t="str">
        <f t="shared" si="33"/>
        <v xml:space="preserve"> </v>
      </c>
      <c r="BG142" s="172" t="str">
        <f t="shared" si="34"/>
        <v xml:space="preserve"> </v>
      </c>
      <c r="BH142" s="172" t="str">
        <f t="shared" si="35"/>
        <v xml:space="preserve"> </v>
      </c>
      <c r="BI142" s="172" t="str">
        <f t="shared" si="36"/>
        <v xml:space="preserve"> </v>
      </c>
      <c r="BJ142" s="172" t="str">
        <f t="shared" si="37"/>
        <v xml:space="preserve"> </v>
      </c>
      <c r="BK142" s="172" t="str">
        <f t="shared" si="38"/>
        <v xml:space="preserve"> </v>
      </c>
      <c r="BL142" s="172" t="str">
        <f t="shared" si="39"/>
        <v xml:space="preserve"> </v>
      </c>
      <c r="BM142" s="172" t="str">
        <f t="shared" si="40"/>
        <v xml:space="preserve"> </v>
      </c>
      <c r="BN142" s="172" t="str">
        <f t="shared" si="41"/>
        <v xml:space="preserve"> </v>
      </c>
      <c r="BO142" s="172" t="str">
        <f t="shared" si="42"/>
        <v xml:space="preserve"> </v>
      </c>
      <c r="BP142" s="172" t="str">
        <f t="shared" si="43"/>
        <v xml:space="preserve"> </v>
      </c>
      <c r="BQ142" s="172" t="str">
        <f t="shared" si="44"/>
        <v xml:space="preserve"> </v>
      </c>
      <c r="BR142" s="174"/>
      <c r="BS142" s="174">
        <f>IF(AW142="X",B142,IF(AX142="X",B142,IF(AY142="X",B142,0)))/Classement!C39*0.0003</f>
        <v>0</v>
      </c>
      <c r="BT142" s="174"/>
      <c r="BU142" s="176">
        <f>IF(AZ142="X",B142,IF(BA142="X",B142,IF(BB142="X",B142,IF(BC142="X",B142,IF(BD142="X",B142,IF(BE142="X",B142,IF(BF142="X",B142,IF(BG142="X",B142,IF(BH142="X",B142,IF(BI142="X",B142,IF(BJ142="X",B142,IF(BK142="X",B142,IF(BL142="X",B142,0)))))))))))))/Classement!C39*0.0003</f>
        <v>0</v>
      </c>
      <c r="BV142" s="174"/>
      <c r="BW142" s="174">
        <f>IF(BM142="X",B142,IF(BN142="X",B142,0))/Classement!C39*0.0003</f>
        <v>0</v>
      </c>
    </row>
    <row r="143" spans="1:75" ht="71.25" customHeight="1" x14ac:dyDescent="0.2">
      <c r="A143" s="187" t="s">
        <v>108</v>
      </c>
      <c r="B143" s="206"/>
      <c r="C143" s="207"/>
      <c r="D143" s="207"/>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160" t="str">
        <f t="shared" si="24"/>
        <v xml:space="preserve"> </v>
      </c>
      <c r="AX143" s="160" t="str">
        <f t="shared" si="25"/>
        <v xml:space="preserve"> </v>
      </c>
      <c r="AY143" s="160" t="str">
        <f t="shared" si="26"/>
        <v xml:space="preserve"> </v>
      </c>
      <c r="AZ143" s="161" t="str">
        <f t="shared" si="27"/>
        <v xml:space="preserve"> </v>
      </c>
      <c r="BA143" s="160" t="str">
        <f t="shared" si="28"/>
        <v xml:space="preserve"> </v>
      </c>
      <c r="BB143" s="160" t="str">
        <f t="shared" si="29"/>
        <v xml:space="preserve"> </v>
      </c>
      <c r="BC143" s="160" t="str">
        <f t="shared" si="30"/>
        <v xml:space="preserve"> </v>
      </c>
      <c r="BD143" s="160" t="str">
        <f t="shared" si="31"/>
        <v xml:space="preserve"> </v>
      </c>
      <c r="BE143" s="160" t="str">
        <f t="shared" si="32"/>
        <v xml:space="preserve"> </v>
      </c>
      <c r="BF143" s="160" t="str">
        <f t="shared" si="33"/>
        <v xml:space="preserve"> </v>
      </c>
      <c r="BG143" s="160" t="str">
        <f t="shared" si="34"/>
        <v xml:space="preserve"> </v>
      </c>
      <c r="BH143" s="160" t="str">
        <f t="shared" si="35"/>
        <v xml:space="preserve"> </v>
      </c>
      <c r="BI143" s="160" t="str">
        <f t="shared" si="36"/>
        <v xml:space="preserve"> </v>
      </c>
      <c r="BJ143" s="160" t="str">
        <f t="shared" si="37"/>
        <v xml:space="preserve"> </v>
      </c>
      <c r="BK143" s="160" t="str">
        <f t="shared" si="38"/>
        <v xml:space="preserve"> </v>
      </c>
      <c r="BL143" s="160" t="str">
        <f t="shared" si="39"/>
        <v xml:space="preserve"> </v>
      </c>
      <c r="BM143" s="160" t="str">
        <f t="shared" si="40"/>
        <v xml:space="preserve"> </v>
      </c>
      <c r="BN143" s="160" t="str">
        <f t="shared" si="41"/>
        <v xml:space="preserve"> </v>
      </c>
      <c r="BO143" s="160" t="str">
        <f t="shared" si="42"/>
        <v xml:space="preserve"> </v>
      </c>
      <c r="BP143" s="160" t="str">
        <f t="shared" si="43"/>
        <v xml:space="preserve"> </v>
      </c>
      <c r="BQ143" s="160" t="str">
        <f t="shared" si="44"/>
        <v xml:space="preserve"> </v>
      </c>
      <c r="BR143" s="163"/>
      <c r="BS143" s="191"/>
      <c r="BT143" s="163"/>
      <c r="BU143" s="195"/>
      <c r="BV143" s="163"/>
      <c r="BW143" s="163"/>
    </row>
    <row r="144" spans="1:75" x14ac:dyDescent="0.2">
      <c r="A144" s="196" t="s">
        <v>107</v>
      </c>
      <c r="B144" s="212"/>
      <c r="C144" s="213"/>
      <c r="D144" s="213"/>
      <c r="E144" s="213"/>
      <c r="F144" s="213"/>
      <c r="G144" s="213"/>
      <c r="H144" s="213"/>
      <c r="I144" s="213"/>
      <c r="J144" s="213"/>
      <c r="K144" s="213"/>
      <c r="L144" s="213"/>
      <c r="M144" s="213"/>
      <c r="N144" s="213"/>
      <c r="O144" s="213"/>
      <c r="P144" s="213"/>
      <c r="Q144" s="213"/>
      <c r="R144" s="213"/>
      <c r="S144" s="213"/>
      <c r="T144" s="213"/>
      <c r="U144" s="213"/>
      <c r="V144" s="213"/>
      <c r="W144" s="213"/>
      <c r="X144" s="213"/>
      <c r="Y144" s="213"/>
      <c r="Z144" s="213"/>
      <c r="AA144" s="213"/>
      <c r="AB144" s="213"/>
      <c r="AC144" s="213"/>
      <c r="AD144" s="213"/>
      <c r="AE144" s="213"/>
      <c r="AF144" s="213"/>
      <c r="AG144" s="213"/>
      <c r="AH144" s="213"/>
      <c r="AI144" s="213"/>
      <c r="AJ144" s="213"/>
      <c r="AK144" s="213"/>
      <c r="AL144" s="213"/>
      <c r="AM144" s="213"/>
      <c r="AN144" s="213"/>
      <c r="AO144" s="213"/>
      <c r="AP144" s="213"/>
      <c r="AQ144" s="213"/>
      <c r="AR144" s="213"/>
      <c r="AS144" s="213"/>
      <c r="AT144" s="213"/>
      <c r="AU144" s="213"/>
      <c r="AV144" s="213"/>
      <c r="AW144" s="167" t="str">
        <f t="shared" si="24"/>
        <v xml:space="preserve"> </v>
      </c>
      <c r="AX144" s="167" t="str">
        <f t="shared" si="25"/>
        <v xml:space="preserve"> </v>
      </c>
      <c r="AY144" s="167" t="str">
        <f t="shared" si="26"/>
        <v xml:space="preserve"> </v>
      </c>
      <c r="AZ144" s="167" t="str">
        <f t="shared" si="27"/>
        <v xml:space="preserve"> </v>
      </c>
      <c r="BA144" s="167" t="str">
        <f t="shared" si="28"/>
        <v xml:space="preserve"> </v>
      </c>
      <c r="BB144" s="167" t="str">
        <f t="shared" si="29"/>
        <v xml:space="preserve"> </v>
      </c>
      <c r="BC144" s="167" t="str">
        <f t="shared" si="30"/>
        <v xml:space="preserve"> </v>
      </c>
      <c r="BD144" s="167" t="str">
        <f t="shared" si="31"/>
        <v xml:space="preserve"> </v>
      </c>
      <c r="BE144" s="167" t="str">
        <f t="shared" si="32"/>
        <v xml:space="preserve"> </v>
      </c>
      <c r="BF144" s="167" t="str">
        <f t="shared" si="33"/>
        <v xml:space="preserve"> </v>
      </c>
      <c r="BG144" s="167" t="str">
        <f t="shared" si="34"/>
        <v xml:space="preserve"> </v>
      </c>
      <c r="BH144" s="167" t="str">
        <f t="shared" si="35"/>
        <v xml:space="preserve"> </v>
      </c>
      <c r="BI144" s="167" t="str">
        <f t="shared" si="36"/>
        <v xml:space="preserve"> </v>
      </c>
      <c r="BJ144" s="167" t="str">
        <f t="shared" si="37"/>
        <v xml:space="preserve"> </v>
      </c>
      <c r="BK144" s="167" t="str">
        <f t="shared" si="38"/>
        <v xml:space="preserve"> </v>
      </c>
      <c r="BL144" s="167" t="str">
        <f t="shared" si="39"/>
        <v xml:space="preserve"> </v>
      </c>
      <c r="BM144" s="167" t="str">
        <f t="shared" si="40"/>
        <v xml:space="preserve"> </v>
      </c>
      <c r="BN144" s="167" t="str">
        <f t="shared" si="41"/>
        <v xml:space="preserve"> </v>
      </c>
      <c r="BO144" s="167" t="str">
        <f t="shared" si="42"/>
        <v xml:space="preserve"> </v>
      </c>
      <c r="BP144" s="167" t="str">
        <f t="shared" si="43"/>
        <v xml:space="preserve"> </v>
      </c>
      <c r="BQ144" s="167" t="str">
        <f t="shared" si="44"/>
        <v xml:space="preserve"> </v>
      </c>
      <c r="BR144" s="170">
        <f>IF(AW144="X",B144,IF(AX144="X",B144,IF(AY144="X",B144,0)))/Classement!$B$40</f>
        <v>0</v>
      </c>
      <c r="BS144" s="170">
        <f>IF(AW144="X",B144,IF(AX144="X",B144,IF(AY144="X",B144,0)))/Classement!C40</f>
        <v>0</v>
      </c>
      <c r="BT144" s="170">
        <f>IF(AZ144="X",B144,IF(BA144="X",B144,IF(BB144="X",B144,IF(BC144="X",B144,IF(BD144="X",B144,IF(BE144="X",B144,IF(BF144="X",B144,IF(BG144="X",B144,IF(BH144="X",B144,IF(BI144="X",B144,IF(BJ144="X",B144,IF(BK144="X",B144,IF(BL144="X",B144,0)))))))))))))/Classement!B40</f>
        <v>0</v>
      </c>
      <c r="BU144" s="181">
        <f>IF(AZ144="X",B144,IF(BA144="X",B144,IF(BB144="X",B144,IF(BC144="X",B144,IF(BD144="X",B144,IF(BE144="X",B144,IF(BF144="X",B144,IF(BG144="X",B144,IF(BH144="X",B144,IF(BI144="X",B144,IF(BJ144="X",B144,IF(BK144="X",B144,IF(BL144="X",B144,0)))))))))))))/Classement!C40</f>
        <v>0</v>
      </c>
      <c r="BV144" s="197">
        <f>IF(BM144="X",B144,IF(BN144="X",B144,0))/Classement!B40</f>
        <v>0</v>
      </c>
      <c r="BW144" s="182">
        <f>IF(BM144="X",B144,IF(BN144="X",B144,0))/Classement!C40</f>
        <v>0</v>
      </c>
    </row>
    <row r="145" spans="1:75" x14ac:dyDescent="0.2">
      <c r="A145" s="196" t="s">
        <v>407</v>
      </c>
      <c r="B145" s="212"/>
      <c r="C145" s="213"/>
      <c r="D145" s="213"/>
      <c r="E145" s="213"/>
      <c r="F145" s="213"/>
      <c r="G145" s="213"/>
      <c r="H145" s="213"/>
      <c r="I145" s="213"/>
      <c r="J145" s="213"/>
      <c r="K145" s="213"/>
      <c r="L145" s="213"/>
      <c r="M145" s="213"/>
      <c r="N145" s="213"/>
      <c r="O145" s="213"/>
      <c r="P145" s="213"/>
      <c r="Q145" s="213"/>
      <c r="R145" s="213"/>
      <c r="S145" s="213"/>
      <c r="T145" s="213"/>
      <c r="U145" s="213"/>
      <c r="V145" s="213"/>
      <c r="W145" s="213"/>
      <c r="X145" s="213"/>
      <c r="Y145" s="213"/>
      <c r="Z145" s="213"/>
      <c r="AA145" s="213"/>
      <c r="AB145" s="213"/>
      <c r="AC145" s="213"/>
      <c r="AD145" s="213"/>
      <c r="AE145" s="213"/>
      <c r="AF145" s="213"/>
      <c r="AG145" s="213"/>
      <c r="AH145" s="213"/>
      <c r="AI145" s="213"/>
      <c r="AJ145" s="213"/>
      <c r="AK145" s="213"/>
      <c r="AL145" s="213"/>
      <c r="AM145" s="213"/>
      <c r="AN145" s="213"/>
      <c r="AO145" s="213"/>
      <c r="AP145" s="213"/>
      <c r="AQ145" s="213"/>
      <c r="AR145" s="213"/>
      <c r="AS145" s="213"/>
      <c r="AT145" s="213"/>
      <c r="AU145" s="213"/>
      <c r="AV145" s="213"/>
      <c r="AW145" s="167" t="str">
        <f t="shared" si="24"/>
        <v xml:space="preserve"> </v>
      </c>
      <c r="AX145" s="167" t="str">
        <f t="shared" si="25"/>
        <v xml:space="preserve"> </v>
      </c>
      <c r="AY145" s="167" t="str">
        <f t="shared" si="26"/>
        <v xml:space="preserve"> </v>
      </c>
      <c r="AZ145" s="167" t="str">
        <f t="shared" si="27"/>
        <v xml:space="preserve"> </v>
      </c>
      <c r="BA145" s="167" t="str">
        <f t="shared" si="28"/>
        <v xml:space="preserve"> </v>
      </c>
      <c r="BB145" s="167" t="str">
        <f t="shared" si="29"/>
        <v xml:space="preserve"> </v>
      </c>
      <c r="BC145" s="167" t="str">
        <f t="shared" si="30"/>
        <v xml:space="preserve"> </v>
      </c>
      <c r="BD145" s="167" t="str">
        <f t="shared" si="31"/>
        <v xml:space="preserve"> </v>
      </c>
      <c r="BE145" s="167" t="str">
        <f t="shared" si="32"/>
        <v xml:space="preserve"> </v>
      </c>
      <c r="BF145" s="167" t="str">
        <f t="shared" si="33"/>
        <v xml:space="preserve"> </v>
      </c>
      <c r="BG145" s="167" t="str">
        <f t="shared" si="34"/>
        <v xml:space="preserve"> </v>
      </c>
      <c r="BH145" s="167" t="str">
        <f t="shared" si="35"/>
        <v xml:space="preserve"> </v>
      </c>
      <c r="BI145" s="167" t="str">
        <f t="shared" si="36"/>
        <v xml:space="preserve"> </v>
      </c>
      <c r="BJ145" s="167" t="str">
        <f t="shared" si="37"/>
        <v xml:space="preserve"> </v>
      </c>
      <c r="BK145" s="167" t="str">
        <f t="shared" si="38"/>
        <v xml:space="preserve"> </v>
      </c>
      <c r="BL145" s="167" t="str">
        <f t="shared" si="39"/>
        <v xml:space="preserve"> </v>
      </c>
      <c r="BM145" s="167" t="str">
        <f t="shared" si="40"/>
        <v xml:space="preserve"> </v>
      </c>
      <c r="BN145" s="167" t="str">
        <f t="shared" si="41"/>
        <v xml:space="preserve"> </v>
      </c>
      <c r="BO145" s="167" t="str">
        <f t="shared" si="42"/>
        <v xml:space="preserve"> </v>
      </c>
      <c r="BP145" s="167" t="str">
        <f t="shared" si="43"/>
        <v xml:space="preserve"> </v>
      </c>
      <c r="BQ145" s="167" t="str">
        <f t="shared" si="44"/>
        <v xml:space="preserve"> </v>
      </c>
      <c r="BR145" s="170">
        <f>IF(AW145="X",B145,IF(AX145="X",B145,IF(AY145="X",B145,0)))/Classement!$B$40</f>
        <v>0</v>
      </c>
      <c r="BS145" s="170">
        <f>IF(AW145="X",B145,IF(AX145="X",B145,IF(AY145="X",B145,0)))/Classement!C40</f>
        <v>0</v>
      </c>
      <c r="BT145" s="170">
        <f>IF(AZ145="X",B145,IF(BA145="X",B145,IF(BB145="X",B145,IF(BC145="X",B145,IF(BD145="X",B145,IF(BE145="X",B145,IF(BF145="X",B145,IF(BG145="X",B145,IF(BH145="X",B145,IF(BI145="X",B145,IF(BJ145="X",B145,IF(BK145="X",B145,IF(BL145="X",B145,0)))))))))))))/Classement!B40</f>
        <v>0</v>
      </c>
      <c r="BU145" s="198">
        <f>IF(AZ145="X",B145,IF(BA145="X",B145,IF(BB145="X",B145,IF(BC145="X",B145,IF(BD145="X",B145,IF(BE145="X",B145,IF(BF145="X",B145,IF(BG145="X",B145,IF(BH145="X",B145,IF(BI145="X",B145,IF(BJ145="X",B145,IF(BK145="X",B145,IF(BL145="X",B145,0)))))))))))))/Classement!C40</f>
        <v>0</v>
      </c>
      <c r="BV145" s="170">
        <f>IF(BM145="X",B145,IF(BN145="X",B145,0))/Classement!B40</f>
        <v>0</v>
      </c>
      <c r="BW145" s="170">
        <f>IF(BM145="X",B145,IF(BN145="X",B145,0))/Classement!C40</f>
        <v>0</v>
      </c>
    </row>
    <row r="146" spans="1:75" x14ac:dyDescent="0.2">
      <c r="A146" s="196" t="s">
        <v>408</v>
      </c>
      <c r="B146" s="212"/>
      <c r="C146" s="213"/>
      <c r="D146" s="213"/>
      <c r="E146" s="213"/>
      <c r="F146" s="213"/>
      <c r="G146" s="213"/>
      <c r="H146" s="213"/>
      <c r="I146" s="213"/>
      <c r="J146" s="213"/>
      <c r="K146" s="213"/>
      <c r="L146" s="213"/>
      <c r="M146" s="213"/>
      <c r="N146" s="213"/>
      <c r="O146" s="213"/>
      <c r="P146" s="213"/>
      <c r="Q146" s="213"/>
      <c r="R146" s="213"/>
      <c r="S146" s="213"/>
      <c r="T146" s="213"/>
      <c r="U146" s="213"/>
      <c r="V146" s="213"/>
      <c r="W146" s="213"/>
      <c r="X146" s="213"/>
      <c r="Y146" s="213"/>
      <c r="Z146" s="213"/>
      <c r="AA146" s="213"/>
      <c r="AB146" s="213"/>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167" t="str">
        <f t="shared" si="24"/>
        <v xml:space="preserve"> </v>
      </c>
      <c r="AX146" s="167" t="str">
        <f t="shared" si="25"/>
        <v xml:space="preserve"> </v>
      </c>
      <c r="AY146" s="167" t="str">
        <f t="shared" si="26"/>
        <v xml:space="preserve"> </v>
      </c>
      <c r="AZ146" s="167" t="str">
        <f t="shared" si="27"/>
        <v xml:space="preserve"> </v>
      </c>
      <c r="BA146" s="167" t="str">
        <f t="shared" si="28"/>
        <v xml:space="preserve"> </v>
      </c>
      <c r="BB146" s="167" t="str">
        <f t="shared" si="29"/>
        <v xml:space="preserve"> </v>
      </c>
      <c r="BC146" s="167" t="str">
        <f t="shared" si="30"/>
        <v xml:space="preserve"> </v>
      </c>
      <c r="BD146" s="167" t="str">
        <f t="shared" si="31"/>
        <v xml:space="preserve"> </v>
      </c>
      <c r="BE146" s="167" t="str">
        <f t="shared" si="32"/>
        <v xml:space="preserve"> </v>
      </c>
      <c r="BF146" s="167" t="str">
        <f t="shared" si="33"/>
        <v xml:space="preserve"> </v>
      </c>
      <c r="BG146" s="167" t="str">
        <f t="shared" si="34"/>
        <v xml:space="preserve"> </v>
      </c>
      <c r="BH146" s="167" t="str">
        <f t="shared" si="35"/>
        <v xml:space="preserve"> </v>
      </c>
      <c r="BI146" s="167" t="str">
        <f t="shared" si="36"/>
        <v xml:space="preserve"> </v>
      </c>
      <c r="BJ146" s="167" t="str">
        <f t="shared" si="37"/>
        <v xml:space="preserve"> </v>
      </c>
      <c r="BK146" s="167" t="str">
        <f t="shared" si="38"/>
        <v xml:space="preserve"> </v>
      </c>
      <c r="BL146" s="167" t="str">
        <f t="shared" si="39"/>
        <v xml:space="preserve"> </v>
      </c>
      <c r="BM146" s="167" t="str">
        <f t="shared" si="40"/>
        <v xml:space="preserve"> </v>
      </c>
      <c r="BN146" s="167" t="str">
        <f t="shared" si="41"/>
        <v xml:space="preserve"> </v>
      </c>
      <c r="BO146" s="167" t="str">
        <f t="shared" si="42"/>
        <v xml:space="preserve"> </v>
      </c>
      <c r="BP146" s="167" t="str">
        <f t="shared" si="43"/>
        <v xml:space="preserve"> </v>
      </c>
      <c r="BQ146" s="167" t="str">
        <f t="shared" si="44"/>
        <v xml:space="preserve"> </v>
      </c>
      <c r="BR146" s="170">
        <f>IF(AW146="X",B146,IF(AX146="X",B146,IF(AY146="X",B146,0)))/Classement!$B$40</f>
        <v>0</v>
      </c>
      <c r="BS146" s="170">
        <f>IF(AW146="X",B146,IF(AX146="X",B146,IF(AY146="X",B146,0)))/Classement!C40</f>
        <v>0</v>
      </c>
      <c r="BT146" s="170">
        <f>IF(AZ146="X",B146,IF(BA146="X",B146,IF(BB146="X",B146,IF(BC146="X",B146,IF(BD146="X",B146,IF(BE146="X",B146,IF(BF146="X",B146,IF(BG146="X",B146,IF(BH146="X",B146,IF(BI146="X",B146,IF(BJ146="X",B146,IF(BK146="X",B146,IF(BL146="X",B146,0)))))))))))))/Classement!B40</f>
        <v>0</v>
      </c>
      <c r="BU146" s="198">
        <f>IF(AZ146="X",B146,IF(BA146="X",B146,IF(BB146="X",B146,IF(BC146="X",B146,IF(BD146="X",B146,IF(BE146="X",B146,IF(BF146="X",B146,IF(BG146="X",B146,IF(BH146="X",B146,IF(BI146="X",B146,IF(BJ146="X",B146,IF(BK146="X",B146,IF(BL146="X",B146,0)))))))))))))/Classement!C40</f>
        <v>0</v>
      </c>
      <c r="BV146" s="170">
        <f>IF(BM146="X",B146,IF(BN146="X",B146,0))/Classement!B40</f>
        <v>0</v>
      </c>
      <c r="BW146" s="170">
        <f>IF(BM146="X",B146,IF(BN146="X",B146,0))/Classement!C40</f>
        <v>0</v>
      </c>
    </row>
    <row r="147" spans="1:75" x14ac:dyDescent="0.2">
      <c r="A147" s="196" t="s">
        <v>409</v>
      </c>
      <c r="B147" s="212"/>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3"/>
      <c r="Y147" s="213"/>
      <c r="Z147" s="213"/>
      <c r="AA147" s="213"/>
      <c r="AB147" s="213"/>
      <c r="AC147" s="213"/>
      <c r="AD147" s="213"/>
      <c r="AE147" s="213"/>
      <c r="AF147" s="213"/>
      <c r="AG147" s="213"/>
      <c r="AH147" s="213"/>
      <c r="AI147" s="213"/>
      <c r="AJ147" s="213"/>
      <c r="AK147" s="213"/>
      <c r="AL147" s="213"/>
      <c r="AM147" s="213"/>
      <c r="AN147" s="213"/>
      <c r="AO147" s="213"/>
      <c r="AP147" s="213"/>
      <c r="AQ147" s="213"/>
      <c r="AR147" s="213"/>
      <c r="AS147" s="213"/>
      <c r="AT147" s="213"/>
      <c r="AU147" s="213"/>
      <c r="AV147" s="213"/>
      <c r="AW147" s="167" t="str">
        <f t="shared" si="24"/>
        <v xml:space="preserve"> </v>
      </c>
      <c r="AX147" s="167" t="str">
        <f t="shared" si="25"/>
        <v xml:space="preserve"> </v>
      </c>
      <c r="AY147" s="167" t="str">
        <f t="shared" si="26"/>
        <v xml:space="preserve"> </v>
      </c>
      <c r="AZ147" s="167" t="str">
        <f t="shared" si="27"/>
        <v xml:space="preserve"> </v>
      </c>
      <c r="BA147" s="167" t="str">
        <f t="shared" si="28"/>
        <v xml:space="preserve"> </v>
      </c>
      <c r="BB147" s="167" t="str">
        <f t="shared" si="29"/>
        <v xml:space="preserve"> </v>
      </c>
      <c r="BC147" s="167" t="str">
        <f t="shared" si="30"/>
        <v xml:space="preserve"> </v>
      </c>
      <c r="BD147" s="167" t="str">
        <f t="shared" si="31"/>
        <v xml:space="preserve"> </v>
      </c>
      <c r="BE147" s="167" t="str">
        <f t="shared" si="32"/>
        <v xml:space="preserve"> </v>
      </c>
      <c r="BF147" s="167" t="str">
        <f t="shared" si="33"/>
        <v xml:space="preserve"> </v>
      </c>
      <c r="BG147" s="167" t="str">
        <f t="shared" si="34"/>
        <v xml:space="preserve"> </v>
      </c>
      <c r="BH147" s="167" t="str">
        <f t="shared" si="35"/>
        <v xml:space="preserve"> </v>
      </c>
      <c r="BI147" s="167" t="str">
        <f t="shared" si="36"/>
        <v xml:space="preserve"> </v>
      </c>
      <c r="BJ147" s="167" t="str">
        <f t="shared" si="37"/>
        <v xml:space="preserve"> </v>
      </c>
      <c r="BK147" s="167" t="str">
        <f t="shared" si="38"/>
        <v xml:space="preserve"> </v>
      </c>
      <c r="BL147" s="167" t="str">
        <f t="shared" si="39"/>
        <v xml:space="preserve"> </v>
      </c>
      <c r="BM147" s="167" t="str">
        <f t="shared" si="40"/>
        <v xml:space="preserve"> </v>
      </c>
      <c r="BN147" s="167" t="str">
        <f t="shared" si="41"/>
        <v xml:space="preserve"> </v>
      </c>
      <c r="BO147" s="167" t="str">
        <f t="shared" si="42"/>
        <v xml:space="preserve"> </v>
      </c>
      <c r="BP147" s="167" t="str">
        <f t="shared" si="43"/>
        <v xml:space="preserve"> </v>
      </c>
      <c r="BQ147" s="167" t="str">
        <f t="shared" si="44"/>
        <v xml:space="preserve"> </v>
      </c>
      <c r="BR147" s="170">
        <f>IF(AW147="X",B147,IF(AX147="X",B147,IF(AY147="X",B147,0)))/Classement!$B$40</f>
        <v>0</v>
      </c>
      <c r="BS147" s="170">
        <f>IF(AW147="X",B147,IF(AX147="X",B147,IF(AY147="X",B147,0)))/Classement!C40</f>
        <v>0</v>
      </c>
      <c r="BT147" s="170">
        <f>IF(AZ147="X",B147,IF(BA147="X",B147,IF(BB147="X",B147,IF(BC147="X",B147,IF(BD147="X",B147,IF(BE147="X",B147,IF(BF147="X",B147,IF(BG147="X",B147,IF(BH147="X",B147,IF(BI147="X",B147,IF(BJ147="X",B147,IF(BK147="X",B147,IF(BL147="X",B147,0)))))))))))))/Classement!B40</f>
        <v>0</v>
      </c>
      <c r="BU147" s="198">
        <f>IF(AZ147="X",B147,IF(BA147="X",B147,IF(BB147="X",B147,IF(BC147="X",B147,IF(BD147="X",B147,IF(BE147="X",B147,IF(BF147="X",B147,IF(BG147="X",B147,IF(BH147="X",B147,IF(BI147="X",B147,IF(BJ147="X",B147,IF(BK147="X",B147,IF(BL147="X",B147,0)))))))))))))/Classement!C40</f>
        <v>0</v>
      </c>
      <c r="BV147" s="170">
        <f>IF(BM147="X",B147,IF(BN147="X",B147,0))/Classement!B40</f>
        <v>0</v>
      </c>
      <c r="BW147" s="170">
        <f>IF(BM147="X",B147,IF(BN147="X",B147,0))/Classement!C40</f>
        <v>0</v>
      </c>
    </row>
    <row r="148" spans="1:75" x14ac:dyDescent="0.2">
      <c r="A148" s="196" t="s">
        <v>410</v>
      </c>
      <c r="B148" s="212"/>
      <c r="C148" s="213"/>
      <c r="D148" s="213"/>
      <c r="E148" s="213"/>
      <c r="F148" s="213"/>
      <c r="G148" s="213"/>
      <c r="H148" s="213"/>
      <c r="I148" s="213"/>
      <c r="J148" s="213"/>
      <c r="K148" s="213"/>
      <c r="L148" s="213"/>
      <c r="M148" s="213"/>
      <c r="N148" s="213"/>
      <c r="O148" s="213"/>
      <c r="P148" s="213"/>
      <c r="Q148" s="213"/>
      <c r="R148" s="213"/>
      <c r="S148" s="213"/>
      <c r="T148" s="213"/>
      <c r="U148" s="213"/>
      <c r="V148" s="213"/>
      <c r="W148" s="213"/>
      <c r="X148" s="213"/>
      <c r="Y148" s="213"/>
      <c r="Z148" s="213"/>
      <c r="AA148" s="213"/>
      <c r="AB148" s="213"/>
      <c r="AC148" s="213"/>
      <c r="AD148" s="213"/>
      <c r="AE148" s="213"/>
      <c r="AF148" s="213"/>
      <c r="AG148" s="213"/>
      <c r="AH148" s="213"/>
      <c r="AI148" s="213"/>
      <c r="AJ148" s="213"/>
      <c r="AK148" s="213"/>
      <c r="AL148" s="213"/>
      <c r="AM148" s="213"/>
      <c r="AN148" s="213"/>
      <c r="AO148" s="213"/>
      <c r="AP148" s="213"/>
      <c r="AQ148" s="213"/>
      <c r="AR148" s="213"/>
      <c r="AS148" s="213"/>
      <c r="AT148" s="213"/>
      <c r="AU148" s="213"/>
      <c r="AV148" s="213"/>
      <c r="AW148" s="167" t="str">
        <f t="shared" si="24"/>
        <v xml:space="preserve"> </v>
      </c>
      <c r="AX148" s="167" t="str">
        <f t="shared" si="25"/>
        <v xml:space="preserve"> </v>
      </c>
      <c r="AY148" s="167" t="str">
        <f t="shared" si="26"/>
        <v xml:space="preserve"> </v>
      </c>
      <c r="AZ148" s="167" t="str">
        <f t="shared" si="27"/>
        <v xml:space="preserve"> </v>
      </c>
      <c r="BA148" s="167" t="str">
        <f t="shared" si="28"/>
        <v xml:space="preserve"> </v>
      </c>
      <c r="BB148" s="167" t="str">
        <f t="shared" si="29"/>
        <v xml:space="preserve"> </v>
      </c>
      <c r="BC148" s="167" t="str">
        <f t="shared" si="30"/>
        <v xml:space="preserve"> </v>
      </c>
      <c r="BD148" s="167" t="str">
        <f t="shared" si="31"/>
        <v xml:space="preserve"> </v>
      </c>
      <c r="BE148" s="167" t="str">
        <f t="shared" si="32"/>
        <v xml:space="preserve"> </v>
      </c>
      <c r="BF148" s="167" t="str">
        <f t="shared" si="33"/>
        <v xml:space="preserve"> </v>
      </c>
      <c r="BG148" s="167" t="str">
        <f t="shared" si="34"/>
        <v xml:space="preserve"> </v>
      </c>
      <c r="BH148" s="167" t="str">
        <f t="shared" si="35"/>
        <v xml:space="preserve"> </v>
      </c>
      <c r="BI148" s="167" t="str">
        <f t="shared" si="36"/>
        <v xml:space="preserve"> </v>
      </c>
      <c r="BJ148" s="167" t="str">
        <f t="shared" si="37"/>
        <v xml:space="preserve"> </v>
      </c>
      <c r="BK148" s="167" t="str">
        <f t="shared" si="38"/>
        <v xml:space="preserve"> </v>
      </c>
      <c r="BL148" s="167" t="str">
        <f t="shared" si="39"/>
        <v xml:space="preserve"> </v>
      </c>
      <c r="BM148" s="167" t="str">
        <f t="shared" si="40"/>
        <v xml:space="preserve"> </v>
      </c>
      <c r="BN148" s="167" t="str">
        <f t="shared" si="41"/>
        <v xml:space="preserve"> </v>
      </c>
      <c r="BO148" s="167" t="str">
        <f t="shared" si="42"/>
        <v xml:space="preserve"> </v>
      </c>
      <c r="BP148" s="167" t="str">
        <f t="shared" si="43"/>
        <v xml:space="preserve"> </v>
      </c>
      <c r="BQ148" s="167" t="str">
        <f t="shared" si="44"/>
        <v xml:space="preserve"> </v>
      </c>
      <c r="BR148" s="170">
        <f>IF(AW148="X",B148,IF(AX148="X",B148,IF(AY148="X",B148,0)))/Classement!$B$40</f>
        <v>0</v>
      </c>
      <c r="BS148" s="170">
        <f>IF(AW148="X",B148,IF(AX148="X",B148,IF(AY148="X",B148,0)))/Classement!C40</f>
        <v>0</v>
      </c>
      <c r="BT148" s="170">
        <f>IF(AZ148="X",B148,IF(BA148="X",B148,IF(BB148="X",B148,IF(BC148="X",B148,IF(BD148="X",B148,IF(BE148="X",B148,IF(BF148="X",B148,IF(BG148="X",B148,IF(BH148="X",B148,IF(BI148="X",B148,IF(BJ148="X",B148,IF(BK148="X",B148,IF(BL148="X",B148,0)))))))))))))/Classement!B40</f>
        <v>0</v>
      </c>
      <c r="BU148" s="198">
        <f>IF(AZ148="X",B148,IF(BA148="X",B148,IF(BB148="X",B148,IF(BC148="X",B148,IF(BD148="X",B148,IF(BE148="X",B148,IF(BF148="X",B148,IF(BG148="X",B148,IF(BH148="X",B148,IF(BI148="X",B148,IF(BJ148="X",B148,IF(BK148="X",B148,IF(BL148="X",B148,0)))))))))))))/Classement!C40</f>
        <v>0</v>
      </c>
      <c r="BV148" s="170">
        <f>IF(BM148="X",B148,IF(BN148="X",B148,0))/Classement!B40</f>
        <v>0</v>
      </c>
      <c r="BW148" s="170">
        <f>IF(BM148="X",B148,IF(BN148="X",B148,0))/Classement!C40</f>
        <v>0</v>
      </c>
    </row>
    <row r="149" spans="1:75" x14ac:dyDescent="0.2">
      <c r="A149" s="196" t="s">
        <v>106</v>
      </c>
      <c r="B149" s="212"/>
      <c r="C149" s="213"/>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213"/>
      <c r="AR149" s="213"/>
      <c r="AS149" s="213"/>
      <c r="AT149" s="213"/>
      <c r="AU149" s="213"/>
      <c r="AV149" s="213"/>
      <c r="AW149" s="167" t="str">
        <f t="shared" si="24"/>
        <v xml:space="preserve"> </v>
      </c>
      <c r="AX149" s="167" t="str">
        <f t="shared" si="25"/>
        <v xml:space="preserve"> </v>
      </c>
      <c r="AY149" s="167" t="str">
        <f t="shared" si="26"/>
        <v xml:space="preserve"> </v>
      </c>
      <c r="AZ149" s="167" t="str">
        <f t="shared" si="27"/>
        <v xml:space="preserve"> </v>
      </c>
      <c r="BA149" s="167" t="str">
        <f t="shared" si="28"/>
        <v xml:space="preserve"> </v>
      </c>
      <c r="BB149" s="167" t="str">
        <f t="shared" si="29"/>
        <v xml:space="preserve"> </v>
      </c>
      <c r="BC149" s="167" t="str">
        <f t="shared" si="30"/>
        <v xml:space="preserve"> </v>
      </c>
      <c r="BD149" s="167" t="str">
        <f t="shared" si="31"/>
        <v xml:space="preserve"> </v>
      </c>
      <c r="BE149" s="167" t="str">
        <f t="shared" si="32"/>
        <v xml:space="preserve"> </v>
      </c>
      <c r="BF149" s="167" t="str">
        <f t="shared" si="33"/>
        <v xml:space="preserve"> </v>
      </c>
      <c r="BG149" s="167" t="str">
        <f t="shared" si="34"/>
        <v xml:space="preserve"> </v>
      </c>
      <c r="BH149" s="167" t="str">
        <f t="shared" si="35"/>
        <v xml:space="preserve"> </v>
      </c>
      <c r="BI149" s="167" t="str">
        <f t="shared" si="36"/>
        <v xml:space="preserve"> </v>
      </c>
      <c r="BJ149" s="167" t="str">
        <f t="shared" si="37"/>
        <v xml:space="preserve"> </v>
      </c>
      <c r="BK149" s="167" t="str">
        <f t="shared" si="38"/>
        <v xml:space="preserve"> </v>
      </c>
      <c r="BL149" s="167" t="str">
        <f t="shared" si="39"/>
        <v xml:space="preserve"> </v>
      </c>
      <c r="BM149" s="167" t="str">
        <f t="shared" si="40"/>
        <v xml:space="preserve"> </v>
      </c>
      <c r="BN149" s="167" t="str">
        <f t="shared" si="41"/>
        <v xml:space="preserve"> </v>
      </c>
      <c r="BO149" s="167" t="str">
        <f t="shared" si="42"/>
        <v xml:space="preserve"> </v>
      </c>
      <c r="BP149" s="167" t="str">
        <f t="shared" si="43"/>
        <v xml:space="preserve"> </v>
      </c>
      <c r="BQ149" s="167" t="str">
        <f t="shared" si="44"/>
        <v xml:space="preserve"> </v>
      </c>
      <c r="BR149" s="170">
        <f>IF(AW149="X",B149,IF(AX149="X",B149,IF(AY149="X",B149,0)))/Classement!$B$40</f>
        <v>0</v>
      </c>
      <c r="BS149" s="170">
        <f>IF(AW149="X",B149,IF(AX149="X",B149,IF(AY149="X",B149,0)))/Classement!C40</f>
        <v>0</v>
      </c>
      <c r="BT149" s="170">
        <f>IF(AZ149="X",B149,IF(BA149="X",B149,IF(BB149="X",B149,IF(BC149="X",B149,IF(BD149="X",B149,IF(BE149="X",B149,IF(BF149="X",B149,IF(BG149="X",B149,IF(BH149="X",B149,IF(BI149="X",B149,IF(BJ149="X",B149,IF(BK149="X",B149,IF(BL149="X",B149,0)))))))))))))/Classement!B40</f>
        <v>0</v>
      </c>
      <c r="BU149" s="198">
        <f>IF(AZ149="X",B149,IF(BA149="X",B149,IF(BB149="X",B149,IF(BC149="X",B149,IF(BD149="X",B149,IF(BE149="X",B149,IF(BF149="X",B149,IF(BG149="X",B149,IF(BH149="X",B149,IF(BI149="X",B149,IF(BJ149="X",B149,IF(BK149="X",B149,IF(BL149="X",B149,0)))))))))))))/Classement!C40</f>
        <v>0</v>
      </c>
      <c r="BV149" s="170">
        <f>IF(BM149="X",B149,IF(BN149="X",B149,0))/Classement!B40</f>
        <v>0</v>
      </c>
      <c r="BW149" s="170">
        <f>IF(BM149="X",B149,IF(BN149="X",B149,0))/Classement!C40</f>
        <v>0</v>
      </c>
    </row>
    <row r="150" spans="1:75" x14ac:dyDescent="0.2">
      <c r="A150" s="196" t="s">
        <v>411</v>
      </c>
      <c r="B150" s="212"/>
      <c r="C150" s="213"/>
      <c r="D150" s="213"/>
      <c r="E150" s="213"/>
      <c r="F150" s="213"/>
      <c r="G150" s="213"/>
      <c r="H150" s="213"/>
      <c r="I150" s="213"/>
      <c r="J150" s="213"/>
      <c r="K150" s="213"/>
      <c r="L150" s="213"/>
      <c r="M150" s="213"/>
      <c r="N150" s="213"/>
      <c r="O150" s="213"/>
      <c r="P150" s="213"/>
      <c r="Q150" s="213"/>
      <c r="R150" s="213"/>
      <c r="S150" s="213"/>
      <c r="T150" s="213"/>
      <c r="U150" s="213"/>
      <c r="V150" s="213"/>
      <c r="W150" s="213"/>
      <c r="X150" s="213"/>
      <c r="Y150" s="213"/>
      <c r="Z150" s="213"/>
      <c r="AA150" s="213"/>
      <c r="AB150" s="213"/>
      <c r="AC150" s="213"/>
      <c r="AD150" s="213"/>
      <c r="AE150" s="213"/>
      <c r="AF150" s="213"/>
      <c r="AG150" s="213"/>
      <c r="AH150" s="213"/>
      <c r="AI150" s="213"/>
      <c r="AJ150" s="213"/>
      <c r="AK150" s="213"/>
      <c r="AL150" s="213"/>
      <c r="AM150" s="213"/>
      <c r="AN150" s="213"/>
      <c r="AO150" s="213"/>
      <c r="AP150" s="213"/>
      <c r="AQ150" s="213"/>
      <c r="AR150" s="213"/>
      <c r="AS150" s="213"/>
      <c r="AT150" s="213"/>
      <c r="AU150" s="213"/>
      <c r="AV150" s="213"/>
      <c r="AW150" s="167" t="str">
        <f t="shared" si="24"/>
        <v xml:space="preserve"> </v>
      </c>
      <c r="AX150" s="167" t="str">
        <f t="shared" si="25"/>
        <v xml:space="preserve"> </v>
      </c>
      <c r="AY150" s="167" t="str">
        <f t="shared" si="26"/>
        <v xml:space="preserve"> </v>
      </c>
      <c r="AZ150" s="167" t="str">
        <f t="shared" si="27"/>
        <v xml:space="preserve"> </v>
      </c>
      <c r="BA150" s="167" t="str">
        <f t="shared" si="28"/>
        <v xml:space="preserve"> </v>
      </c>
      <c r="BB150" s="167" t="str">
        <f t="shared" si="29"/>
        <v xml:space="preserve"> </v>
      </c>
      <c r="BC150" s="167" t="str">
        <f t="shared" si="30"/>
        <v xml:space="preserve"> </v>
      </c>
      <c r="BD150" s="167" t="str">
        <f t="shared" si="31"/>
        <v xml:space="preserve"> </v>
      </c>
      <c r="BE150" s="167" t="str">
        <f t="shared" si="32"/>
        <v xml:space="preserve"> </v>
      </c>
      <c r="BF150" s="167" t="str">
        <f t="shared" si="33"/>
        <v xml:space="preserve"> </v>
      </c>
      <c r="BG150" s="167" t="str">
        <f t="shared" si="34"/>
        <v xml:space="preserve"> </v>
      </c>
      <c r="BH150" s="167" t="str">
        <f t="shared" si="35"/>
        <v xml:space="preserve"> </v>
      </c>
      <c r="BI150" s="167" t="str">
        <f t="shared" si="36"/>
        <v xml:space="preserve"> </v>
      </c>
      <c r="BJ150" s="167" t="str">
        <f t="shared" si="37"/>
        <v xml:space="preserve"> </v>
      </c>
      <c r="BK150" s="167" t="str">
        <f t="shared" si="38"/>
        <v xml:space="preserve"> </v>
      </c>
      <c r="BL150" s="167" t="str">
        <f t="shared" si="39"/>
        <v xml:space="preserve"> </v>
      </c>
      <c r="BM150" s="167" t="str">
        <f t="shared" si="40"/>
        <v xml:space="preserve"> </v>
      </c>
      <c r="BN150" s="167" t="str">
        <f t="shared" si="41"/>
        <v xml:space="preserve"> </v>
      </c>
      <c r="BO150" s="167" t="str">
        <f t="shared" si="42"/>
        <v xml:space="preserve"> </v>
      </c>
      <c r="BP150" s="167" t="str">
        <f t="shared" si="43"/>
        <v xml:space="preserve"> </v>
      </c>
      <c r="BQ150" s="167" t="str">
        <f t="shared" si="44"/>
        <v xml:space="preserve"> </v>
      </c>
      <c r="BR150" s="170">
        <f>IF(AW150="X",B150,IF(AX150="X",B150,IF(AY150="X",B150,0)))/Classement!$B$40</f>
        <v>0</v>
      </c>
      <c r="BS150" s="170">
        <f>IF(AW150="X",B150,IF(AX150="X",B150,IF(AY150="X",B150,0)))/Classement!C40</f>
        <v>0</v>
      </c>
      <c r="BT150" s="170">
        <f>IF(AZ150="X",B150,IF(BA150="X",B150,IF(BB150="X",B150,IF(BC150="X",B150,IF(BD150="X",B150,IF(BE150="X",B150,IF(BF150="X",B150,IF(BG150="X",B150,IF(BH150="X",B150,IF(BI150="X",B150,IF(BJ150="X",B150,IF(BK150="X",B150,IF(BL150="X",B150,0)))))))))))))/Classement!B40</f>
        <v>0</v>
      </c>
      <c r="BU150" s="198">
        <f>IF(AZ150="X",B150,IF(BA150="X",B150,IF(BB150="X",B150,IF(BC150="X",B150,IF(BD150="X",B150,IF(BE150="X",B150,IF(BF150="X",B150,IF(BG150="X",B150,IF(BH150="X",B150,IF(BI150="X",B150,IF(BJ150="X",B150,IF(BK150="X",B150,IF(BL150="X",B150,0)))))))))))))/Classement!C40</f>
        <v>0</v>
      </c>
      <c r="BV150" s="170">
        <f>IF(BM150="X",B150,IF(BN150="X",B150,0))/Classement!B40</f>
        <v>0</v>
      </c>
      <c r="BW150" s="170">
        <f>IF(BM150="X",B150,IF(BN150="X",B150,0))/Classement!C40</f>
        <v>0</v>
      </c>
    </row>
    <row r="151" spans="1:75" x14ac:dyDescent="0.2">
      <c r="A151" s="196" t="s">
        <v>412</v>
      </c>
      <c r="B151" s="212"/>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3"/>
      <c r="Y151" s="213"/>
      <c r="Z151" s="213"/>
      <c r="AA151" s="213"/>
      <c r="AB151" s="213"/>
      <c r="AC151" s="213"/>
      <c r="AD151" s="213"/>
      <c r="AE151" s="213"/>
      <c r="AF151" s="213"/>
      <c r="AG151" s="213"/>
      <c r="AH151" s="213"/>
      <c r="AI151" s="213"/>
      <c r="AJ151" s="213"/>
      <c r="AK151" s="213"/>
      <c r="AL151" s="213"/>
      <c r="AM151" s="213"/>
      <c r="AN151" s="213"/>
      <c r="AO151" s="213"/>
      <c r="AP151" s="213"/>
      <c r="AQ151" s="213"/>
      <c r="AR151" s="213"/>
      <c r="AS151" s="213"/>
      <c r="AT151" s="213"/>
      <c r="AU151" s="213"/>
      <c r="AV151" s="213"/>
      <c r="AW151" s="167" t="str">
        <f t="shared" si="24"/>
        <v xml:space="preserve"> </v>
      </c>
      <c r="AX151" s="167" t="str">
        <f t="shared" si="25"/>
        <v xml:space="preserve"> </v>
      </c>
      <c r="AY151" s="167" t="str">
        <f t="shared" si="26"/>
        <v xml:space="preserve"> </v>
      </c>
      <c r="AZ151" s="167" t="str">
        <f t="shared" si="27"/>
        <v xml:space="preserve"> </v>
      </c>
      <c r="BA151" s="167" t="str">
        <f t="shared" si="28"/>
        <v xml:space="preserve"> </v>
      </c>
      <c r="BB151" s="167" t="str">
        <f t="shared" si="29"/>
        <v xml:space="preserve"> </v>
      </c>
      <c r="BC151" s="167" t="str">
        <f t="shared" si="30"/>
        <v xml:space="preserve"> </v>
      </c>
      <c r="BD151" s="167" t="str">
        <f t="shared" si="31"/>
        <v xml:space="preserve"> </v>
      </c>
      <c r="BE151" s="167" t="str">
        <f t="shared" si="32"/>
        <v xml:space="preserve"> </v>
      </c>
      <c r="BF151" s="167" t="str">
        <f t="shared" si="33"/>
        <v xml:space="preserve"> </v>
      </c>
      <c r="BG151" s="167" t="str">
        <f t="shared" si="34"/>
        <v xml:space="preserve"> </v>
      </c>
      <c r="BH151" s="167" t="str">
        <f t="shared" si="35"/>
        <v xml:space="preserve"> </v>
      </c>
      <c r="BI151" s="167" t="str">
        <f t="shared" si="36"/>
        <v xml:space="preserve"> </v>
      </c>
      <c r="BJ151" s="167" t="str">
        <f t="shared" si="37"/>
        <v xml:space="preserve"> </v>
      </c>
      <c r="BK151" s="167" t="str">
        <f t="shared" si="38"/>
        <v xml:space="preserve"> </v>
      </c>
      <c r="BL151" s="167" t="str">
        <f t="shared" si="39"/>
        <v xml:space="preserve"> </v>
      </c>
      <c r="BM151" s="167" t="str">
        <f t="shared" si="40"/>
        <v xml:space="preserve"> </v>
      </c>
      <c r="BN151" s="167" t="str">
        <f t="shared" si="41"/>
        <v xml:space="preserve"> </v>
      </c>
      <c r="BO151" s="167" t="str">
        <f t="shared" si="42"/>
        <v xml:space="preserve"> </v>
      </c>
      <c r="BP151" s="167" t="str">
        <f t="shared" si="43"/>
        <v xml:space="preserve"> </v>
      </c>
      <c r="BQ151" s="167" t="str">
        <f t="shared" si="44"/>
        <v xml:space="preserve"> </v>
      </c>
      <c r="BR151" s="170">
        <f>IF(AW151="X",B151,IF(AX151="X",B151,IF(AY151="X",B151,0)))/Classement!$B$40</f>
        <v>0</v>
      </c>
      <c r="BS151" s="170">
        <f>IF(AW151="X",B151,IF(AX151="X",B151,IF(AY151="X",B151,0)))/Classement!C40</f>
        <v>0</v>
      </c>
      <c r="BT151" s="170">
        <f>IF(AZ151="X",B151,IF(BA151="X",B151,IF(BB151="X",B151,IF(BC151="X",B151,IF(BD151="X",B151,IF(BE151="X",B151,IF(BF151="X",B151,IF(BG151="X",B151,IF(BH151="X",B151,IF(BI151="X",B151,IF(BJ151="X",B151,IF(BK151="X",B151,IF(BL151="X",B151,0)))))))))))))/Classement!B40</f>
        <v>0</v>
      </c>
      <c r="BU151" s="198">
        <f>IF(AZ151="X",B151,IF(BA151="X",B151,IF(BB151="X",B151,IF(BC151="X",B151,IF(BD151="X",B151,IF(BE151="X",B151,IF(BF151="X",B151,IF(BG151="X",B151,IF(BH151="X",B151,IF(BI151="X",B151,IF(BJ151="X",B151,IF(BK151="X",B151,IF(BL151="X",B151,0)))))))))))))/Classement!C40</f>
        <v>0</v>
      </c>
      <c r="BV151" s="170">
        <f>IF(BM151="X",B151,IF(BN151="X",B151,0))/Classement!B40</f>
        <v>0</v>
      </c>
      <c r="BW151" s="170">
        <f>IF(BM151="X",B151,IF(BN151="X",B151,0))/Classement!C40</f>
        <v>0</v>
      </c>
    </row>
    <row r="152" spans="1:75" x14ac:dyDescent="0.2">
      <c r="A152" s="196" t="s">
        <v>434</v>
      </c>
      <c r="B152" s="212"/>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167" t="str">
        <f t="shared" si="24"/>
        <v xml:space="preserve"> </v>
      </c>
      <c r="AX152" s="167" t="str">
        <f t="shared" si="25"/>
        <v xml:space="preserve"> </v>
      </c>
      <c r="AY152" s="167" t="str">
        <f t="shared" si="26"/>
        <v xml:space="preserve"> </v>
      </c>
      <c r="AZ152" s="167" t="str">
        <f t="shared" si="27"/>
        <v xml:space="preserve"> </v>
      </c>
      <c r="BA152" s="167" t="str">
        <f t="shared" si="28"/>
        <v xml:space="preserve"> </v>
      </c>
      <c r="BB152" s="167" t="str">
        <f t="shared" si="29"/>
        <v xml:space="preserve"> </v>
      </c>
      <c r="BC152" s="167" t="str">
        <f t="shared" si="30"/>
        <v xml:space="preserve"> </v>
      </c>
      <c r="BD152" s="167" t="str">
        <f t="shared" si="31"/>
        <v xml:space="preserve"> </v>
      </c>
      <c r="BE152" s="167" t="str">
        <f t="shared" si="32"/>
        <v xml:space="preserve"> </v>
      </c>
      <c r="BF152" s="167" t="str">
        <f t="shared" si="33"/>
        <v xml:space="preserve"> </v>
      </c>
      <c r="BG152" s="167" t="str">
        <f t="shared" si="34"/>
        <v xml:space="preserve"> </v>
      </c>
      <c r="BH152" s="167" t="str">
        <f t="shared" si="35"/>
        <v xml:space="preserve"> </v>
      </c>
      <c r="BI152" s="167" t="str">
        <f t="shared" si="36"/>
        <v xml:space="preserve"> </v>
      </c>
      <c r="BJ152" s="167" t="str">
        <f t="shared" si="37"/>
        <v xml:space="preserve"> </v>
      </c>
      <c r="BK152" s="167" t="str">
        <f t="shared" si="38"/>
        <v xml:space="preserve"> </v>
      </c>
      <c r="BL152" s="167" t="str">
        <f t="shared" si="39"/>
        <v xml:space="preserve"> </v>
      </c>
      <c r="BM152" s="167" t="str">
        <f t="shared" si="40"/>
        <v xml:space="preserve"> </v>
      </c>
      <c r="BN152" s="167" t="str">
        <f t="shared" si="41"/>
        <v xml:space="preserve"> </v>
      </c>
      <c r="BO152" s="167" t="str">
        <f t="shared" si="42"/>
        <v xml:space="preserve"> </v>
      </c>
      <c r="BP152" s="167" t="str">
        <f t="shared" si="43"/>
        <v xml:space="preserve"> </v>
      </c>
      <c r="BQ152" s="167" t="str">
        <f t="shared" si="44"/>
        <v xml:space="preserve"> </v>
      </c>
      <c r="BR152" s="170">
        <f>IF(AW152="X",B152,IF(AX152="X",B152,IF(AY152="X",B152,0)))/Classement!$B$40</f>
        <v>0</v>
      </c>
      <c r="BS152" s="170">
        <f>IF(AW152="X",B152,IF(AX152="X",B152,IF(AY152="X",B152,0)))/Classement!C40</f>
        <v>0</v>
      </c>
      <c r="BT152" s="170">
        <f>IF(AZ152="X",B152,IF(BA152="X",B152,IF(BB152="X",B152,IF(BC152="X",B152,IF(BD152="X",B152,IF(BE152="X",B152,IF(BF152="X",B152,IF(BG152="X",B152,IF(BH152="X",B152,IF(BI152="X",B152,IF(BJ152="X",B152,IF(BK152="X",B152,IF(BL152="X",B152,0)))))))))))))/Classement!B40</f>
        <v>0</v>
      </c>
      <c r="BU152" s="198">
        <f>IF(AZ152="X",B152,IF(BA152="X",B152,IF(BB152="X",B152,IF(BC152="X",B152,IF(BD152="X",B152,IF(BE152="X",B152,IF(BF152="X",B152,IF(BG152="X",B152,IF(BH152="X",B152,IF(BI152="X",B152,IF(BJ152="X",B152,IF(BK152="X",B152,IF(BL152="X",B152,0)))))))))))))/Classement!C40</f>
        <v>0</v>
      </c>
      <c r="BV152" s="170">
        <f>IF(BM152="X",B152,IF(BN152="X",B152,0))/Classement!B40</f>
        <v>0</v>
      </c>
      <c r="BW152" s="170">
        <f>IF(BM152="X",B152,IF(BN152="X",B152,0))/Classement!C40</f>
        <v>0</v>
      </c>
    </row>
    <row r="153" spans="1:75" x14ac:dyDescent="0.2">
      <c r="A153" s="196" t="s">
        <v>105</v>
      </c>
      <c r="B153" s="212"/>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167" t="str">
        <f t="shared" si="24"/>
        <v xml:space="preserve"> </v>
      </c>
      <c r="AX153" s="167" t="str">
        <f t="shared" si="25"/>
        <v xml:space="preserve"> </v>
      </c>
      <c r="AY153" s="167" t="str">
        <f t="shared" si="26"/>
        <v xml:space="preserve"> </v>
      </c>
      <c r="AZ153" s="167" t="str">
        <f t="shared" si="27"/>
        <v xml:space="preserve"> </v>
      </c>
      <c r="BA153" s="167" t="str">
        <f t="shared" si="28"/>
        <v xml:space="preserve"> </v>
      </c>
      <c r="BB153" s="167" t="str">
        <f t="shared" si="29"/>
        <v xml:space="preserve"> </v>
      </c>
      <c r="BC153" s="167" t="str">
        <f t="shared" si="30"/>
        <v xml:space="preserve"> </v>
      </c>
      <c r="BD153" s="167" t="str">
        <f t="shared" si="31"/>
        <v xml:space="preserve"> </v>
      </c>
      <c r="BE153" s="167" t="str">
        <f t="shared" si="32"/>
        <v xml:space="preserve"> </v>
      </c>
      <c r="BF153" s="167" t="str">
        <f t="shared" si="33"/>
        <v xml:space="preserve"> </v>
      </c>
      <c r="BG153" s="167" t="str">
        <f t="shared" si="34"/>
        <v xml:space="preserve"> </v>
      </c>
      <c r="BH153" s="167" t="str">
        <f t="shared" si="35"/>
        <v xml:space="preserve"> </v>
      </c>
      <c r="BI153" s="167" t="str">
        <f t="shared" si="36"/>
        <v xml:space="preserve"> </v>
      </c>
      <c r="BJ153" s="167" t="str">
        <f t="shared" si="37"/>
        <v xml:space="preserve"> </v>
      </c>
      <c r="BK153" s="167" t="str">
        <f t="shared" si="38"/>
        <v xml:space="preserve"> </v>
      </c>
      <c r="BL153" s="167" t="str">
        <f t="shared" si="39"/>
        <v xml:space="preserve"> </v>
      </c>
      <c r="BM153" s="167" t="str">
        <f t="shared" si="40"/>
        <v xml:space="preserve"> </v>
      </c>
      <c r="BN153" s="167" t="str">
        <f t="shared" si="41"/>
        <v xml:space="preserve"> </v>
      </c>
      <c r="BO153" s="167" t="str">
        <f t="shared" si="42"/>
        <v xml:space="preserve"> </v>
      </c>
      <c r="BP153" s="167" t="str">
        <f t="shared" si="43"/>
        <v xml:space="preserve"> </v>
      </c>
      <c r="BQ153" s="167" t="str">
        <f t="shared" si="44"/>
        <v xml:space="preserve"> </v>
      </c>
      <c r="BR153" s="170">
        <f>IF(AW153="X",B153,IF(AX153="X",B153,IF(AY153="X",B153,0)))/Classement!$B$40</f>
        <v>0</v>
      </c>
      <c r="BS153" s="170">
        <f>IF(AW153="X",B153,IF(AX153="X",B153,IF(AY153="X",B153,0)))/Classement!C40</f>
        <v>0</v>
      </c>
      <c r="BT153" s="170">
        <f>IF(AZ153="X",B153,IF(BA153="X",B153,IF(BB153="X",B153,IF(BC153="X",B153,IF(BD153="X",B153,IF(BE153="X",B153,IF(BF153="X",B153,IF(BG153="X",B153,IF(BH153="X",B153,IF(BI153="X",B153,IF(BJ153="X",B153,IF(BK153="X",B153,IF(BL153="X",B153,0)))))))))))))/Classement!B40</f>
        <v>0</v>
      </c>
      <c r="BU153" s="198">
        <f>IF(AZ153="X",B153,IF(BA153="X",B153,IF(BB153="X",B153,IF(BC153="X",B153,IF(BD153="X",B153,IF(BE153="X",B153,IF(BF153="X",B153,IF(BG153="X",B153,IF(BH153="X",B153,IF(BI153="X",B153,IF(BJ153="X",B153,IF(BK153="X",B153,IF(BL153="X",B153,0)))))))))))))/Classement!C40</f>
        <v>0</v>
      </c>
      <c r="BV153" s="170">
        <f>IF(BM153="X",B153,IF(BN153="X",B153,0))/Classement!B40</f>
        <v>0</v>
      </c>
      <c r="BW153" s="170">
        <f>IF(BM153="X",B153,IF(BN153="X",B153,0))/Classement!C40</f>
        <v>0</v>
      </c>
    </row>
    <row r="154" spans="1:75" x14ac:dyDescent="0.2">
      <c r="A154" s="196" t="s">
        <v>104</v>
      </c>
      <c r="B154" s="212"/>
      <c r="C154" s="213"/>
      <c r="D154" s="213"/>
      <c r="E154" s="213"/>
      <c r="F154" s="213"/>
      <c r="G154" s="213"/>
      <c r="H154" s="213"/>
      <c r="I154" s="213"/>
      <c r="J154" s="213"/>
      <c r="K154" s="213"/>
      <c r="L154" s="213"/>
      <c r="M154" s="213"/>
      <c r="N154" s="213"/>
      <c r="O154" s="213"/>
      <c r="P154" s="213"/>
      <c r="Q154" s="213"/>
      <c r="R154" s="213"/>
      <c r="S154" s="213"/>
      <c r="T154" s="213"/>
      <c r="U154" s="213"/>
      <c r="V154" s="213"/>
      <c r="W154" s="213"/>
      <c r="X154" s="213"/>
      <c r="Y154" s="213"/>
      <c r="Z154" s="213"/>
      <c r="AA154" s="213"/>
      <c r="AB154" s="213"/>
      <c r="AC154" s="213"/>
      <c r="AD154" s="213"/>
      <c r="AE154" s="213"/>
      <c r="AF154" s="213"/>
      <c r="AG154" s="213"/>
      <c r="AH154" s="213"/>
      <c r="AI154" s="213"/>
      <c r="AJ154" s="213"/>
      <c r="AK154" s="213"/>
      <c r="AL154" s="213"/>
      <c r="AM154" s="213"/>
      <c r="AN154" s="213"/>
      <c r="AO154" s="213"/>
      <c r="AP154" s="213"/>
      <c r="AQ154" s="213"/>
      <c r="AR154" s="213"/>
      <c r="AS154" s="213"/>
      <c r="AT154" s="213"/>
      <c r="AU154" s="213"/>
      <c r="AV154" s="213"/>
      <c r="AW154" s="167" t="str">
        <f t="shared" ref="AW154:AW180" si="45">IF(AI154="x","x",IF(AL154="x","x",IF(AN154="x","x"," ")))</f>
        <v xml:space="preserve"> </v>
      </c>
      <c r="AX154" s="167" t="str">
        <f t="shared" ref="AX154:AX180" si="46">IF(AJ154="x","x",IF(AM154="x","x",IF(AO154="x","x",IF(AP154="x","x",IF(AK154="x","x"," ")))))</f>
        <v xml:space="preserve"> </v>
      </c>
      <c r="AY154" s="167" t="str">
        <f t="shared" ref="AY154:AY180" si="47">IF(AQ154="x","x"," ")</f>
        <v xml:space="preserve"> </v>
      </c>
      <c r="AZ154" s="167" t="str">
        <f t="shared" ref="AZ154:AZ180" si="48">IF(E154="x","x",IF(F154="x","x",IF(G154="x","x",IF(H154="x","x",IF(J154="x","x",IF(K154="x","x"," "))))))</f>
        <v xml:space="preserve"> </v>
      </c>
      <c r="BA154" s="167" t="str">
        <f t="shared" ref="BA154:BA180" si="49">IF(I154="x","x"," ")</f>
        <v xml:space="preserve"> </v>
      </c>
      <c r="BB154" s="167" t="str">
        <f t="shared" ref="BB154:BB180" si="50">IF(L154="x","x",IF(M154="x","x"," "))</f>
        <v xml:space="preserve"> </v>
      </c>
      <c r="BC154" s="167" t="str">
        <f t="shared" ref="BC154:BC180" si="51">IF(N154="x","x",IF(P154="x","x"," "))</f>
        <v xml:space="preserve"> </v>
      </c>
      <c r="BD154" s="167" t="str">
        <f t="shared" ref="BD154:BD180" si="52">IF(O154="x","x",IF(Q154="x","x"," "))</f>
        <v xml:space="preserve"> </v>
      </c>
      <c r="BE154" s="167" t="str">
        <f t="shared" ref="BE154:BE180" si="53">IF(AF154="x","x"," ")</f>
        <v xml:space="preserve"> </v>
      </c>
      <c r="BF154" s="167" t="str">
        <f t="shared" ref="BF154:BF180" si="54">IF(R154="x","x",IF(S154="x","x",IF(V154="x","x",IF(Y154="x","x"," "))))</f>
        <v xml:space="preserve"> </v>
      </c>
      <c r="BG154" s="167" t="str">
        <f t="shared" ref="BG154:BG180" si="55">IF(T154="x","x",IF(W154="x","x",IF(Z154="x","x"," ")))</f>
        <v xml:space="preserve"> </v>
      </c>
      <c r="BH154" s="167" t="str">
        <f t="shared" ref="BH154:BH180" si="56">IF(U154="x","x",IF(X154="x","x"," "))</f>
        <v xml:space="preserve"> </v>
      </c>
      <c r="BI154" s="167" t="str">
        <f t="shared" ref="BI154:BI180" si="57">IF(AA154="x","x",IF(AB154="x","x"," "))</f>
        <v xml:space="preserve"> </v>
      </c>
      <c r="BJ154" s="167" t="str">
        <f t="shared" ref="BJ154:BJ180" si="58">IF(AC154="x","x"," ")</f>
        <v xml:space="preserve"> </v>
      </c>
      <c r="BK154" s="167" t="str">
        <f t="shared" ref="BK154:BK180" si="59">IF(AD154="x","x"," ")</f>
        <v xml:space="preserve"> </v>
      </c>
      <c r="BL154" s="167" t="str">
        <f t="shared" ref="BL154:BL180" si="60">IF(AG154="x","x",IF(AH154="x","x"," "))</f>
        <v xml:space="preserve"> </v>
      </c>
      <c r="BM154" s="167" t="str">
        <f t="shared" ref="BM154:BM180" si="61">IF(AR154="x","x",IF(AS154="x","x"," "))</f>
        <v xml:space="preserve"> </v>
      </c>
      <c r="BN154" s="167" t="str">
        <f t="shared" ref="BN154:BN180" si="62">IF(AT154="x","x"," ")</f>
        <v xml:space="preserve"> </v>
      </c>
      <c r="BO154" s="167" t="str">
        <f t="shared" ref="BO154:BO180" si="63">IF(AU154="x","x"," ")</f>
        <v xml:space="preserve"> </v>
      </c>
      <c r="BP154" s="167" t="str">
        <f t="shared" ref="BP154:BP180" si="64">IF(AE154="x","x"," ")</f>
        <v xml:space="preserve"> </v>
      </c>
      <c r="BQ154" s="167" t="str">
        <f t="shared" ref="BQ154:BQ180" si="65">IF(AV154="X","x"," ")</f>
        <v xml:space="preserve"> </v>
      </c>
      <c r="BR154" s="170">
        <f>IF(AW154="X",B154,IF(AX154="X",B154,IF(AY154="X",B154,0)))/Classement!$B$40</f>
        <v>0</v>
      </c>
      <c r="BS154" s="170">
        <f>IF(AW154="X",B154,IF(AX154="X",B154,IF(AY154="X",B154,0)))/Classement!C40</f>
        <v>0</v>
      </c>
      <c r="BT154" s="170">
        <f>IF(AZ154="X",B154,IF(BA154="X",B154,IF(BB154="X",B154,IF(BC154="X",B154,IF(BD154="X",B154,IF(BE154="X",B154,IF(BF154="X",B154,IF(BG154="X",B154,IF(BH154="X",B154,IF(BI154="X",B154,IF(BJ154="X",B154,IF(BK154="X",B154,IF(BL154="X",B154,0)))))))))))))/Classement!B40</f>
        <v>0</v>
      </c>
      <c r="BU154" s="198">
        <f>IF(AZ154="X",B154,IF(BA154="X",B154,IF(BB154="X",B154,IF(BC154="X",B154,IF(BD154="X",B154,IF(BE154="X",B154,IF(BF154="X",B154,IF(BG154="X",B154,IF(BH154="X",B154,IF(BI154="X",B154,IF(BJ154="X",B154,IF(BK154="X",B154,IF(BL154="X",B154,0)))))))))))))/Classement!C40</f>
        <v>0</v>
      </c>
      <c r="BV154" s="170">
        <f>IF(BM154="X",B154,IF(BN154="X",B154,0))/Classement!B40</f>
        <v>0</v>
      </c>
      <c r="BW154" s="170">
        <f>IF(BM154="X",B154,IF(BN154="X",B154,0))/Classement!C40</f>
        <v>0</v>
      </c>
    </row>
    <row r="155" spans="1:75" x14ac:dyDescent="0.2">
      <c r="A155" s="196" t="s">
        <v>413</v>
      </c>
      <c r="B155" s="212"/>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213"/>
      <c r="AB155" s="213"/>
      <c r="AC155" s="213"/>
      <c r="AD155" s="213"/>
      <c r="AE155" s="213"/>
      <c r="AF155" s="213"/>
      <c r="AG155" s="213"/>
      <c r="AH155" s="213"/>
      <c r="AI155" s="213"/>
      <c r="AJ155" s="213"/>
      <c r="AK155" s="213"/>
      <c r="AL155" s="213"/>
      <c r="AM155" s="213"/>
      <c r="AN155" s="213"/>
      <c r="AO155" s="213"/>
      <c r="AP155" s="213"/>
      <c r="AQ155" s="213"/>
      <c r="AR155" s="213"/>
      <c r="AS155" s="213"/>
      <c r="AT155" s="213"/>
      <c r="AU155" s="213"/>
      <c r="AV155" s="213"/>
      <c r="AW155" s="167" t="str">
        <f t="shared" si="45"/>
        <v xml:space="preserve"> </v>
      </c>
      <c r="AX155" s="167" t="str">
        <f t="shared" si="46"/>
        <v xml:space="preserve"> </v>
      </c>
      <c r="AY155" s="167" t="str">
        <f t="shared" si="47"/>
        <v xml:space="preserve"> </v>
      </c>
      <c r="AZ155" s="167" t="str">
        <f t="shared" si="48"/>
        <v xml:space="preserve"> </v>
      </c>
      <c r="BA155" s="167" t="str">
        <f t="shared" si="49"/>
        <v xml:space="preserve"> </v>
      </c>
      <c r="BB155" s="167" t="str">
        <f t="shared" si="50"/>
        <v xml:space="preserve"> </v>
      </c>
      <c r="BC155" s="167" t="str">
        <f t="shared" si="51"/>
        <v xml:space="preserve"> </v>
      </c>
      <c r="BD155" s="167" t="str">
        <f t="shared" si="52"/>
        <v xml:space="preserve"> </v>
      </c>
      <c r="BE155" s="167" t="str">
        <f t="shared" si="53"/>
        <v xml:space="preserve"> </v>
      </c>
      <c r="BF155" s="167" t="str">
        <f t="shared" si="54"/>
        <v xml:space="preserve"> </v>
      </c>
      <c r="BG155" s="167" t="str">
        <f t="shared" si="55"/>
        <v xml:space="preserve"> </v>
      </c>
      <c r="BH155" s="167" t="str">
        <f t="shared" si="56"/>
        <v xml:space="preserve"> </v>
      </c>
      <c r="BI155" s="167" t="str">
        <f t="shared" si="57"/>
        <v xml:space="preserve"> </v>
      </c>
      <c r="BJ155" s="167" t="str">
        <f t="shared" si="58"/>
        <v xml:space="preserve"> </v>
      </c>
      <c r="BK155" s="167" t="str">
        <f t="shared" si="59"/>
        <v xml:space="preserve"> </v>
      </c>
      <c r="BL155" s="167" t="str">
        <f t="shared" si="60"/>
        <v xml:space="preserve"> </v>
      </c>
      <c r="BM155" s="167" t="str">
        <f t="shared" si="61"/>
        <v xml:space="preserve"> </v>
      </c>
      <c r="BN155" s="167" t="str">
        <f t="shared" si="62"/>
        <v xml:space="preserve"> </v>
      </c>
      <c r="BO155" s="167" t="str">
        <f t="shared" si="63"/>
        <v xml:space="preserve"> </v>
      </c>
      <c r="BP155" s="167" t="str">
        <f t="shared" si="64"/>
        <v xml:space="preserve"> </v>
      </c>
      <c r="BQ155" s="167" t="str">
        <f t="shared" si="65"/>
        <v xml:space="preserve"> </v>
      </c>
      <c r="BR155" s="170">
        <f>IF(AW155="X",B155,IF(AX155="X",B155,IF(AY155="X",B155,0)))/Classement!$B$40</f>
        <v>0</v>
      </c>
      <c r="BS155" s="170">
        <f>IF(AW155="X",B155,IF(AX155="X",B155,IF(AY155="X",B155,0)))/Classement!C40</f>
        <v>0</v>
      </c>
      <c r="BT155" s="170">
        <f>IF(AZ155="X",B155,IF(BA155="X",B155,IF(BB155="X",B155,IF(BC155="X",B155,IF(BD155="X",B155,IF(BE155="X",B155,IF(BF155="X",B155,IF(BG155="X",B155,IF(BH155="X",B155,IF(BI155="X",B155,IF(BJ155="X",B155,IF(BK155="X",B155,IF(BL155="X",B155,0)))))))))))))/Classement!B40</f>
        <v>0</v>
      </c>
      <c r="BU155" s="198">
        <f>IF(AZ155="X",B155,IF(BA155="X",B155,IF(BB155="X",B155,IF(BC155="X",B155,IF(BD155="X",B155,IF(BE155="X",B155,IF(BF155="X",B155,IF(BG155="X",B155,IF(BH155="X",B155,IF(BI155="X",B155,IF(BJ155="X",B155,IF(BK155="X",B155,IF(BL155="X",B155,0)))))))))))))/Classement!C40</f>
        <v>0</v>
      </c>
      <c r="BV155" s="170">
        <f>IF(BM155="X",B155,IF(BN155="X",B155,0))/Classement!B40</f>
        <v>0</v>
      </c>
      <c r="BW155" s="170">
        <f>IF(BM155="X",B155,IF(BN155="X",B155,0))/Classement!C40</f>
        <v>0</v>
      </c>
    </row>
    <row r="156" spans="1:75" x14ac:dyDescent="0.2">
      <c r="A156" s="196" t="s">
        <v>414</v>
      </c>
      <c r="B156" s="212"/>
      <c r="C156" s="213"/>
      <c r="D156" s="213"/>
      <c r="E156" s="213"/>
      <c r="F156" s="213"/>
      <c r="G156" s="213"/>
      <c r="H156" s="213"/>
      <c r="I156" s="213"/>
      <c r="J156" s="213"/>
      <c r="K156" s="213"/>
      <c r="L156" s="213"/>
      <c r="M156" s="213"/>
      <c r="N156" s="213"/>
      <c r="O156" s="213"/>
      <c r="P156" s="213"/>
      <c r="Q156" s="213"/>
      <c r="R156" s="213"/>
      <c r="S156" s="213"/>
      <c r="T156" s="213"/>
      <c r="U156" s="213"/>
      <c r="V156" s="213"/>
      <c r="W156" s="213"/>
      <c r="X156" s="213"/>
      <c r="Y156" s="213"/>
      <c r="Z156" s="213"/>
      <c r="AA156" s="213"/>
      <c r="AB156" s="213"/>
      <c r="AC156" s="213"/>
      <c r="AD156" s="213"/>
      <c r="AE156" s="213"/>
      <c r="AF156" s="213"/>
      <c r="AG156" s="213"/>
      <c r="AH156" s="213"/>
      <c r="AI156" s="213"/>
      <c r="AJ156" s="213"/>
      <c r="AK156" s="213"/>
      <c r="AL156" s="213"/>
      <c r="AM156" s="213"/>
      <c r="AN156" s="213"/>
      <c r="AO156" s="213"/>
      <c r="AP156" s="213"/>
      <c r="AQ156" s="213"/>
      <c r="AR156" s="213"/>
      <c r="AS156" s="213"/>
      <c r="AT156" s="213"/>
      <c r="AU156" s="213"/>
      <c r="AV156" s="213"/>
      <c r="AW156" s="167" t="str">
        <f t="shared" si="45"/>
        <v xml:space="preserve"> </v>
      </c>
      <c r="AX156" s="167" t="str">
        <f t="shared" si="46"/>
        <v xml:space="preserve"> </v>
      </c>
      <c r="AY156" s="167" t="str">
        <f t="shared" si="47"/>
        <v xml:space="preserve"> </v>
      </c>
      <c r="AZ156" s="167" t="str">
        <f t="shared" si="48"/>
        <v xml:space="preserve"> </v>
      </c>
      <c r="BA156" s="167" t="str">
        <f t="shared" si="49"/>
        <v xml:space="preserve"> </v>
      </c>
      <c r="BB156" s="167" t="str">
        <f t="shared" si="50"/>
        <v xml:space="preserve"> </v>
      </c>
      <c r="BC156" s="167" t="str">
        <f t="shared" si="51"/>
        <v xml:space="preserve"> </v>
      </c>
      <c r="BD156" s="167" t="str">
        <f t="shared" si="52"/>
        <v xml:space="preserve"> </v>
      </c>
      <c r="BE156" s="167" t="str">
        <f t="shared" si="53"/>
        <v xml:space="preserve"> </v>
      </c>
      <c r="BF156" s="167" t="str">
        <f t="shared" si="54"/>
        <v xml:space="preserve"> </v>
      </c>
      <c r="BG156" s="167" t="str">
        <f t="shared" si="55"/>
        <v xml:space="preserve"> </v>
      </c>
      <c r="BH156" s="167" t="str">
        <f t="shared" si="56"/>
        <v xml:space="preserve"> </v>
      </c>
      <c r="BI156" s="167" t="str">
        <f t="shared" si="57"/>
        <v xml:space="preserve"> </v>
      </c>
      <c r="BJ156" s="167" t="str">
        <f t="shared" si="58"/>
        <v xml:space="preserve"> </v>
      </c>
      <c r="BK156" s="167" t="str">
        <f t="shared" si="59"/>
        <v xml:space="preserve"> </v>
      </c>
      <c r="BL156" s="167" t="str">
        <f t="shared" si="60"/>
        <v xml:space="preserve"> </v>
      </c>
      <c r="BM156" s="167" t="str">
        <f t="shared" si="61"/>
        <v xml:space="preserve"> </v>
      </c>
      <c r="BN156" s="167" t="str">
        <f t="shared" si="62"/>
        <v xml:space="preserve"> </v>
      </c>
      <c r="BO156" s="167" t="str">
        <f t="shared" si="63"/>
        <v xml:space="preserve"> </v>
      </c>
      <c r="BP156" s="167" t="str">
        <f t="shared" si="64"/>
        <v xml:space="preserve"> </v>
      </c>
      <c r="BQ156" s="167" t="str">
        <f t="shared" si="65"/>
        <v xml:space="preserve"> </v>
      </c>
      <c r="BR156" s="170">
        <f>IF(AW156="X",B156,IF(AX156="X",B156,IF(AY156="X",B156,0)))/Classement!$B$40</f>
        <v>0</v>
      </c>
      <c r="BS156" s="170">
        <f>IF(AW156="X",B156,IF(AX156="X",B156,IF(AY156="X",B156,0)))/Classement!C40</f>
        <v>0</v>
      </c>
      <c r="BT156" s="170">
        <f>IF(AZ156="X",B156,IF(BA156="X",B156,IF(BB156="X",B156,IF(BC156="X",B156,IF(BD156="X",B156,IF(BE156="X",B156,IF(BF156="X",B156,IF(BG156="X",B156,IF(BH156="X",B156,IF(BI156="X",B156,IF(BJ156="X",B156,IF(BK156="X",B156,IF(BL156="X",B156,0)))))))))))))/Classement!B40</f>
        <v>0</v>
      </c>
      <c r="BU156" s="198">
        <f>IF(AZ156="X",B156,IF(BA156="X",B156,IF(BB156="X",B156,IF(BC156="X",B156,IF(BD156="X",B156,IF(BE156="X",B156,IF(BF156="X",B156,IF(BG156="X",B156,IF(BH156="X",B156,IF(BI156="X",B156,IF(BJ156="X",B156,IF(BK156="X",B156,IF(BL156="X",B156,0)))))))))))))/Classement!C40</f>
        <v>0</v>
      </c>
      <c r="BV156" s="170">
        <f>IF(BM156="X",B156,IF(BN156="X",B156,0))/Classement!B40</f>
        <v>0</v>
      </c>
      <c r="BW156" s="170">
        <f>IF(BM156="X",B156,IF(BN156="X",B156,0))/Classement!C40</f>
        <v>0</v>
      </c>
    </row>
    <row r="157" spans="1:75" x14ac:dyDescent="0.2">
      <c r="A157" s="190" t="s">
        <v>415</v>
      </c>
      <c r="B157" s="208"/>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167" t="str">
        <f t="shared" si="45"/>
        <v xml:space="preserve"> </v>
      </c>
      <c r="AX157" s="167" t="str">
        <f t="shared" si="46"/>
        <v xml:space="preserve"> </v>
      </c>
      <c r="AY157" s="167" t="str">
        <f t="shared" si="47"/>
        <v xml:space="preserve"> </v>
      </c>
      <c r="AZ157" s="167" t="str">
        <f t="shared" si="48"/>
        <v xml:space="preserve"> </v>
      </c>
      <c r="BA157" s="167" t="str">
        <f t="shared" si="49"/>
        <v xml:space="preserve"> </v>
      </c>
      <c r="BB157" s="167" t="str">
        <f t="shared" si="50"/>
        <v xml:space="preserve"> </v>
      </c>
      <c r="BC157" s="167" t="str">
        <f t="shared" si="51"/>
        <v xml:space="preserve"> </v>
      </c>
      <c r="BD157" s="167" t="str">
        <f t="shared" si="52"/>
        <v xml:space="preserve"> </v>
      </c>
      <c r="BE157" s="167" t="str">
        <f t="shared" si="53"/>
        <v xml:space="preserve"> </v>
      </c>
      <c r="BF157" s="167" t="str">
        <f t="shared" si="54"/>
        <v xml:space="preserve"> </v>
      </c>
      <c r="BG157" s="167" t="str">
        <f t="shared" si="55"/>
        <v xml:space="preserve"> </v>
      </c>
      <c r="BH157" s="167" t="str">
        <f t="shared" si="56"/>
        <v xml:space="preserve"> </v>
      </c>
      <c r="BI157" s="167" t="str">
        <f t="shared" si="57"/>
        <v xml:space="preserve"> </v>
      </c>
      <c r="BJ157" s="167" t="str">
        <f t="shared" si="58"/>
        <v xml:space="preserve"> </v>
      </c>
      <c r="BK157" s="167" t="str">
        <f t="shared" si="59"/>
        <v xml:space="preserve"> </v>
      </c>
      <c r="BL157" s="167" t="str">
        <f t="shared" si="60"/>
        <v xml:space="preserve"> </v>
      </c>
      <c r="BM157" s="167" t="str">
        <f t="shared" si="61"/>
        <v xml:space="preserve"> </v>
      </c>
      <c r="BN157" s="167" t="str">
        <f t="shared" si="62"/>
        <v xml:space="preserve"> </v>
      </c>
      <c r="BO157" s="167" t="str">
        <f t="shared" si="63"/>
        <v xml:space="preserve"> </v>
      </c>
      <c r="BP157" s="167" t="str">
        <f t="shared" si="64"/>
        <v xml:space="preserve"> </v>
      </c>
      <c r="BQ157" s="167" t="str">
        <f t="shared" si="65"/>
        <v xml:space="preserve"> </v>
      </c>
      <c r="BR157" s="170">
        <f>IF(AW157="X",B157,IF(AX157="X",B157,IF(AY157="X",B157,0)))/Classement!$B$40</f>
        <v>0</v>
      </c>
      <c r="BS157" s="170">
        <f>IF(AW157="X",B157,IF(AX157="X",B157,IF(AY157="X",B157,0)))/Classement!C40</f>
        <v>0</v>
      </c>
      <c r="BT157" s="170">
        <f>IF(AZ157="X",B157,IF(BA157="X",B157,IF(BB157="X",B157,IF(BC157="X",B157,IF(BD157="X",B157,IF(BE157="X",B157,IF(BF157="X",B157,IF(BG157="X",B157,IF(BH157="X",B157,IF(BI157="X",B157,IF(BJ157="X",B157,IF(BK157="X",B157,IF(BL157="X",B157,0)))))))))))))/Classement!B40</f>
        <v>0</v>
      </c>
      <c r="BU157" s="198">
        <f>IF(AZ157="X",B157,IF(BA157="X",B157,IF(BB157="X",B157,IF(BC157="X",B157,IF(BD157="X",B157,IF(BE157="X",B157,IF(BF157="X",B157,IF(BG157="X",B157,IF(BH157="X",B157,IF(BI157="X",B157,IF(BJ157="X",B157,IF(BK157="X",B157,IF(BL157="X",B157,0)))))))))))))/Classement!C40</f>
        <v>0</v>
      </c>
      <c r="BV157" s="170">
        <f>IF(BM157="X",B157,IF(BN157="X",B157,0))/Classement!B40</f>
        <v>0</v>
      </c>
      <c r="BW157" s="170">
        <f>IF(BM157="X",B157,IF(BN157="X",B157,0))/Classement!C40</f>
        <v>0</v>
      </c>
    </row>
    <row r="158" spans="1:75" x14ac:dyDescent="0.2">
      <c r="A158" s="166" t="s">
        <v>103</v>
      </c>
      <c r="B158" s="214"/>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c r="AM158" s="215"/>
      <c r="AN158" s="215"/>
      <c r="AO158" s="215"/>
      <c r="AP158" s="215"/>
      <c r="AQ158" s="215"/>
      <c r="AR158" s="215"/>
      <c r="AS158" s="215"/>
      <c r="AT158" s="215"/>
      <c r="AU158" s="215"/>
      <c r="AV158" s="215"/>
      <c r="AW158" s="167" t="str">
        <f t="shared" si="45"/>
        <v xml:space="preserve"> </v>
      </c>
      <c r="AX158" s="167" t="str">
        <f t="shared" si="46"/>
        <v xml:space="preserve"> </v>
      </c>
      <c r="AY158" s="167" t="str">
        <f t="shared" si="47"/>
        <v xml:space="preserve"> </v>
      </c>
      <c r="AZ158" s="167" t="str">
        <f t="shared" si="48"/>
        <v xml:space="preserve"> </v>
      </c>
      <c r="BA158" s="167" t="str">
        <f t="shared" si="49"/>
        <v xml:space="preserve"> </v>
      </c>
      <c r="BB158" s="167" t="str">
        <f t="shared" si="50"/>
        <v xml:space="preserve"> </v>
      </c>
      <c r="BC158" s="167" t="str">
        <f t="shared" si="51"/>
        <v xml:space="preserve"> </v>
      </c>
      <c r="BD158" s="167" t="str">
        <f t="shared" si="52"/>
        <v xml:space="preserve"> </v>
      </c>
      <c r="BE158" s="167" t="str">
        <f t="shared" si="53"/>
        <v xml:space="preserve"> </v>
      </c>
      <c r="BF158" s="167" t="str">
        <f t="shared" si="54"/>
        <v xml:space="preserve"> </v>
      </c>
      <c r="BG158" s="167" t="str">
        <f t="shared" si="55"/>
        <v xml:space="preserve"> </v>
      </c>
      <c r="BH158" s="167" t="str">
        <f t="shared" si="56"/>
        <v xml:space="preserve"> </v>
      </c>
      <c r="BI158" s="167" t="str">
        <f t="shared" si="57"/>
        <v xml:space="preserve"> </v>
      </c>
      <c r="BJ158" s="167" t="str">
        <f t="shared" si="58"/>
        <v xml:space="preserve"> </v>
      </c>
      <c r="BK158" s="167" t="str">
        <f t="shared" si="59"/>
        <v xml:space="preserve"> </v>
      </c>
      <c r="BL158" s="167" t="str">
        <f t="shared" si="60"/>
        <v xml:space="preserve"> </v>
      </c>
      <c r="BM158" s="167" t="str">
        <f t="shared" si="61"/>
        <v xml:space="preserve"> </v>
      </c>
      <c r="BN158" s="167" t="str">
        <f t="shared" si="62"/>
        <v xml:space="preserve"> </v>
      </c>
      <c r="BO158" s="167" t="str">
        <f t="shared" si="63"/>
        <v xml:space="preserve"> </v>
      </c>
      <c r="BP158" s="167" t="str">
        <f t="shared" si="64"/>
        <v xml:space="preserve"> </v>
      </c>
      <c r="BQ158" s="167" t="str">
        <f t="shared" si="65"/>
        <v xml:space="preserve"> </v>
      </c>
      <c r="BR158" s="170">
        <f>IF(AW158="X",B158,IF(AX158="X",B158,IF(AY158="X",B158,0)))/Classement!$B$40</f>
        <v>0</v>
      </c>
      <c r="BS158" s="170">
        <f>IF(AW158="X",B158,IF(AX158="X",B158,IF(AY158="X",B158,0)))/Classement!C40</f>
        <v>0</v>
      </c>
      <c r="BT158" s="170">
        <f>IF(AZ158="X",B158,IF(BA158="X",B158,IF(BB158="X",B158,IF(BC158="X",B158,IF(BD158="X",B158,IF(BE158="X",B158,IF(BF158="X",B158,IF(BG158="X",B158,IF(BH158="X",B158,IF(BI158="X",B158,IF(BJ158="X",B158,IF(BK158="X",B158,IF(BL158="X",B158,0)))))))))))))/Classement!B40</f>
        <v>0</v>
      </c>
      <c r="BU158" s="198">
        <f>IF(AZ158="X",B158,IF(BA158="X",B158,IF(BB158="X",B158,IF(BC158="X",B158,IF(BD158="X",B158,IF(BE158="X",B158,IF(BF158="X",B158,IF(BG158="X",B158,IF(BH158="X",B158,IF(BI158="X",B158,IF(BJ158="X",B158,IF(BK158="X",B158,IF(BL158="X",B158,0)))))))))))))/Classement!C40</f>
        <v>0</v>
      </c>
      <c r="BV158" s="170">
        <f>IF(BM158="X",B158,IF(BN158="X",B158,0))/Classement!B40</f>
        <v>0</v>
      </c>
      <c r="BW158" s="170">
        <f>IF(BM158="X",B158,IF(BN158="X",B158,0))/Classement!C40</f>
        <v>0</v>
      </c>
    </row>
    <row r="159" spans="1:75" x14ac:dyDescent="0.2">
      <c r="A159" s="190" t="s">
        <v>102</v>
      </c>
      <c r="B159" s="208"/>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167" t="str">
        <f t="shared" si="45"/>
        <v xml:space="preserve"> </v>
      </c>
      <c r="AX159" s="167" t="str">
        <f t="shared" si="46"/>
        <v xml:space="preserve"> </v>
      </c>
      <c r="AY159" s="167" t="str">
        <f t="shared" si="47"/>
        <v xml:space="preserve"> </v>
      </c>
      <c r="AZ159" s="193" t="str">
        <f t="shared" si="48"/>
        <v xml:space="preserve"> </v>
      </c>
      <c r="BA159" s="167" t="str">
        <f t="shared" si="49"/>
        <v xml:space="preserve"> </v>
      </c>
      <c r="BB159" s="167" t="str">
        <f t="shared" si="50"/>
        <v xml:space="preserve"> </v>
      </c>
      <c r="BC159" s="167" t="str">
        <f t="shared" si="51"/>
        <v xml:space="preserve"> </v>
      </c>
      <c r="BD159" s="167" t="str">
        <f t="shared" si="52"/>
        <v xml:space="preserve"> </v>
      </c>
      <c r="BE159" s="167" t="str">
        <f t="shared" si="53"/>
        <v xml:space="preserve"> </v>
      </c>
      <c r="BF159" s="167" t="str">
        <f t="shared" si="54"/>
        <v xml:space="preserve"> </v>
      </c>
      <c r="BG159" s="167" t="str">
        <f t="shared" si="55"/>
        <v xml:space="preserve"> </v>
      </c>
      <c r="BH159" s="167" t="str">
        <f t="shared" si="56"/>
        <v xml:space="preserve"> </v>
      </c>
      <c r="BI159" s="167" t="str">
        <f t="shared" si="57"/>
        <v xml:space="preserve"> </v>
      </c>
      <c r="BJ159" s="167" t="str">
        <f t="shared" si="58"/>
        <v xml:space="preserve"> </v>
      </c>
      <c r="BK159" s="167" t="str">
        <f t="shared" si="59"/>
        <v xml:space="preserve"> </v>
      </c>
      <c r="BL159" s="167" t="str">
        <f t="shared" si="60"/>
        <v xml:space="preserve"> </v>
      </c>
      <c r="BM159" s="167" t="str">
        <f t="shared" si="61"/>
        <v xml:space="preserve"> </v>
      </c>
      <c r="BN159" s="167" t="str">
        <f t="shared" si="62"/>
        <v xml:space="preserve"> </v>
      </c>
      <c r="BO159" s="167" t="str">
        <f t="shared" si="63"/>
        <v xml:space="preserve"> </v>
      </c>
      <c r="BP159" s="167" t="str">
        <f t="shared" si="64"/>
        <v xml:space="preserve"> </v>
      </c>
      <c r="BQ159" s="167" t="str">
        <f t="shared" si="65"/>
        <v xml:space="preserve"> </v>
      </c>
      <c r="BR159" s="170">
        <f>IF(AW159="X",B159,IF(AX159="X",B159,IF(AY159="X",B159,0)))/Classement!$B$40</f>
        <v>0</v>
      </c>
      <c r="BS159" s="170">
        <f>IF(AW159="X",B159,IF(AX159="X",B159,IF(AY159="X",B159,0)))/Classement!C40</f>
        <v>0</v>
      </c>
      <c r="BT159" s="170">
        <f>IF(AZ159="X",B159,IF(BA159="X",B159,IF(BB159="X",B159,IF(BC159="X",B159,IF(BD159="X",B159,IF(BE159="X",B159,IF(BF159="X",B159,IF(BG159="X",B159,IF(BH159="X",B159,IF(BI159="X",B159,IF(BJ159="X",B159,IF(BK159="X",B159,IF(BL159="X",B159,0)))))))))))))/Classement!B40</f>
        <v>0</v>
      </c>
      <c r="BU159" s="198">
        <f>IF(AZ159="X",B159,IF(BA159="X",B159,IF(BB159="X",B159,IF(BC159="X",B159,IF(BD159="X",B159,IF(BE159="X",B159,IF(BF159="X",B159,IF(BG159="X",B159,IF(BH159="X",B159,IF(BI159="X",B159,IF(BJ159="X",B159,IF(BK159="X",B159,IF(BL159="X",B159,0)))))))))))))/Classement!C40</f>
        <v>0</v>
      </c>
      <c r="BV159" s="170">
        <f>IF(BM159="X",B159,IF(BN159="X",B159,0))/Classement!B40</f>
        <v>0</v>
      </c>
      <c r="BW159" s="170">
        <f>IF(BM159="X",B159,IF(BN159="X",B159,0))/Classement!C40</f>
        <v>0</v>
      </c>
    </row>
    <row r="160" spans="1:75" ht="13.5" thickBot="1" x14ac:dyDescent="0.25">
      <c r="A160" s="194" t="s">
        <v>101</v>
      </c>
      <c r="B160" s="210"/>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c r="AE160" s="211"/>
      <c r="AF160" s="211"/>
      <c r="AG160" s="211"/>
      <c r="AH160" s="211"/>
      <c r="AI160" s="211"/>
      <c r="AJ160" s="211"/>
      <c r="AK160" s="211"/>
      <c r="AL160" s="211"/>
      <c r="AM160" s="211"/>
      <c r="AN160" s="211"/>
      <c r="AO160" s="211"/>
      <c r="AP160" s="211"/>
      <c r="AQ160" s="211"/>
      <c r="AR160" s="211"/>
      <c r="AS160" s="211"/>
      <c r="AT160" s="211"/>
      <c r="AU160" s="211"/>
      <c r="AV160" s="211"/>
      <c r="AW160" s="172" t="str">
        <f t="shared" si="45"/>
        <v xml:space="preserve"> </v>
      </c>
      <c r="AX160" s="172" t="str">
        <f t="shared" si="46"/>
        <v xml:space="preserve"> </v>
      </c>
      <c r="AY160" s="172" t="str">
        <f t="shared" si="47"/>
        <v xml:space="preserve"> </v>
      </c>
      <c r="AZ160" s="172" t="str">
        <f t="shared" si="48"/>
        <v xml:space="preserve"> </v>
      </c>
      <c r="BA160" s="172" t="str">
        <f t="shared" si="49"/>
        <v xml:space="preserve"> </v>
      </c>
      <c r="BB160" s="172" t="str">
        <f t="shared" si="50"/>
        <v xml:space="preserve"> </v>
      </c>
      <c r="BC160" s="172" t="str">
        <f t="shared" si="51"/>
        <v xml:space="preserve"> </v>
      </c>
      <c r="BD160" s="172" t="str">
        <f t="shared" si="52"/>
        <v xml:space="preserve"> </v>
      </c>
      <c r="BE160" s="172" t="str">
        <f t="shared" si="53"/>
        <v xml:space="preserve"> </v>
      </c>
      <c r="BF160" s="172" t="str">
        <f t="shared" si="54"/>
        <v xml:space="preserve"> </v>
      </c>
      <c r="BG160" s="172" t="str">
        <f t="shared" si="55"/>
        <v xml:space="preserve"> </v>
      </c>
      <c r="BH160" s="172" t="str">
        <f t="shared" si="56"/>
        <v xml:space="preserve"> </v>
      </c>
      <c r="BI160" s="172" t="str">
        <f t="shared" si="57"/>
        <v xml:space="preserve"> </v>
      </c>
      <c r="BJ160" s="172" t="str">
        <f t="shared" si="58"/>
        <v xml:space="preserve"> </v>
      </c>
      <c r="BK160" s="172" t="str">
        <f t="shared" si="59"/>
        <v xml:space="preserve"> </v>
      </c>
      <c r="BL160" s="172" t="str">
        <f t="shared" si="60"/>
        <v xml:space="preserve"> </v>
      </c>
      <c r="BM160" s="172" t="str">
        <f t="shared" si="61"/>
        <v xml:space="preserve"> </v>
      </c>
      <c r="BN160" s="172" t="str">
        <f t="shared" si="62"/>
        <v xml:space="preserve"> </v>
      </c>
      <c r="BO160" s="172" t="str">
        <f t="shared" si="63"/>
        <v xml:space="preserve"> </v>
      </c>
      <c r="BP160" s="172" t="str">
        <f t="shared" si="64"/>
        <v xml:space="preserve"> </v>
      </c>
      <c r="BQ160" s="172" t="str">
        <f t="shared" si="65"/>
        <v xml:space="preserve"> </v>
      </c>
      <c r="BR160" s="178">
        <f>IF(AW160="X",B160,IF(AX160="X",B160,IF(AY160="X",B160,0)))/Classement!$B$40</f>
        <v>0</v>
      </c>
      <c r="BS160" s="177">
        <f>IF(AW160="X",B160,IF(AX160="X",B160,IF(AY160="X",B160,0)))/Classement!C40</f>
        <v>0</v>
      </c>
      <c r="BT160" s="177">
        <f>IF(AZ160="X",B160,IF(BA160="X",B160,IF(BB160="X",B160,IF(BC160="X",B160,IF(BD160="X",B160,IF(BE160="X",B160,IF(BF160="X",B160,IF(BG160="X",B160,IF(BH160="X",B160,IF(BI160="X",B160,IF(BJ160="X",B160,IF(BK160="X",B160,IF(BL160="X",B160,0)))))))))))))/Classement!B40</f>
        <v>0</v>
      </c>
      <c r="BU160" s="179">
        <f>IF(AZ160="X",B160,IF(BA160="X",B160,IF(BB160="X",B160,IF(BC160="X",B160,IF(BD160="X",B160,IF(BE160="X",B160,IF(BF160="X",B160,IF(BG160="X",B160,IF(BH160="X",B160,IF(BI160="X",B160,IF(BJ160="X",B160,IF(BK160="X",B160,IF(BL160="X",B160,0)))))))))))))/Classement!C40</f>
        <v>0</v>
      </c>
      <c r="BV160" s="177">
        <f>IF(BM160="X",B160,IF(BN160="X",B160,0))/Classement!B40</f>
        <v>0</v>
      </c>
      <c r="BW160" s="177">
        <f>IF(BM160="X",B160,IF(BN160="X",B160,0))/Classement!C40</f>
        <v>0</v>
      </c>
    </row>
    <row r="161" spans="1:75" ht="25.5" x14ac:dyDescent="0.2">
      <c r="A161" s="187" t="s">
        <v>435</v>
      </c>
      <c r="B161" s="206"/>
      <c r="C161" s="207"/>
      <c r="D161" s="207"/>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160" t="str">
        <f t="shared" si="45"/>
        <v xml:space="preserve"> </v>
      </c>
      <c r="AX161" s="160" t="str">
        <f t="shared" si="46"/>
        <v xml:space="preserve"> </v>
      </c>
      <c r="AY161" s="160" t="str">
        <f t="shared" si="47"/>
        <v xml:space="preserve"> </v>
      </c>
      <c r="AZ161" s="161" t="str">
        <f t="shared" si="48"/>
        <v xml:space="preserve"> </v>
      </c>
      <c r="BA161" s="160" t="str">
        <f t="shared" si="49"/>
        <v xml:space="preserve"> </v>
      </c>
      <c r="BB161" s="160" t="str">
        <f t="shared" si="50"/>
        <v xml:space="preserve"> </v>
      </c>
      <c r="BC161" s="160" t="str">
        <f t="shared" si="51"/>
        <v xml:space="preserve"> </v>
      </c>
      <c r="BD161" s="160" t="str">
        <f t="shared" si="52"/>
        <v xml:space="preserve"> </v>
      </c>
      <c r="BE161" s="160" t="str">
        <f t="shared" si="53"/>
        <v xml:space="preserve"> </v>
      </c>
      <c r="BF161" s="160" t="str">
        <f t="shared" si="54"/>
        <v xml:space="preserve"> </v>
      </c>
      <c r="BG161" s="160" t="str">
        <f t="shared" si="55"/>
        <v xml:space="preserve"> </v>
      </c>
      <c r="BH161" s="160" t="str">
        <f t="shared" si="56"/>
        <v xml:space="preserve"> </v>
      </c>
      <c r="BI161" s="160" t="str">
        <f t="shared" si="57"/>
        <v xml:space="preserve"> </v>
      </c>
      <c r="BJ161" s="160" t="str">
        <f t="shared" si="58"/>
        <v xml:space="preserve"> </v>
      </c>
      <c r="BK161" s="160" t="str">
        <f t="shared" si="59"/>
        <v xml:space="preserve"> </v>
      </c>
      <c r="BL161" s="160" t="str">
        <f t="shared" si="60"/>
        <v xml:space="preserve"> </v>
      </c>
      <c r="BM161" s="160" t="str">
        <f t="shared" si="61"/>
        <v xml:space="preserve"> </v>
      </c>
      <c r="BN161" s="160" t="str">
        <f t="shared" si="62"/>
        <v xml:space="preserve"> </v>
      </c>
      <c r="BO161" s="160" t="str">
        <f t="shared" si="63"/>
        <v xml:space="preserve"> </v>
      </c>
      <c r="BP161" s="160" t="str">
        <f t="shared" si="64"/>
        <v xml:space="preserve"> </v>
      </c>
      <c r="BQ161" s="160" t="str">
        <f t="shared" si="65"/>
        <v xml:space="preserve"> </v>
      </c>
      <c r="BR161" s="163"/>
      <c r="BS161" s="191"/>
      <c r="BT161" s="163"/>
      <c r="BU161" s="195"/>
      <c r="BV161" s="163"/>
      <c r="BW161" s="163"/>
    </row>
    <row r="162" spans="1:75" x14ac:dyDescent="0.2">
      <c r="A162" s="190" t="s">
        <v>416</v>
      </c>
      <c r="B162" s="208"/>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167" t="str">
        <f t="shared" si="45"/>
        <v xml:space="preserve"> </v>
      </c>
      <c r="AX162" s="167" t="str">
        <f t="shared" si="46"/>
        <v xml:space="preserve"> </v>
      </c>
      <c r="AY162" s="167" t="str">
        <f t="shared" si="47"/>
        <v xml:space="preserve"> </v>
      </c>
      <c r="AZ162" s="167" t="str">
        <f t="shared" si="48"/>
        <v xml:space="preserve"> </v>
      </c>
      <c r="BA162" s="167" t="str">
        <f t="shared" si="49"/>
        <v xml:space="preserve"> </v>
      </c>
      <c r="BB162" s="167" t="str">
        <f t="shared" si="50"/>
        <v xml:space="preserve"> </v>
      </c>
      <c r="BC162" s="167" t="str">
        <f t="shared" si="51"/>
        <v xml:space="preserve"> </v>
      </c>
      <c r="BD162" s="167" t="str">
        <f t="shared" si="52"/>
        <v xml:space="preserve"> </v>
      </c>
      <c r="BE162" s="167" t="str">
        <f t="shared" si="53"/>
        <v xml:space="preserve"> </v>
      </c>
      <c r="BF162" s="167" t="str">
        <f t="shared" si="54"/>
        <v xml:space="preserve"> </v>
      </c>
      <c r="BG162" s="167" t="str">
        <f t="shared" si="55"/>
        <v xml:space="preserve"> </v>
      </c>
      <c r="BH162" s="167" t="str">
        <f t="shared" si="56"/>
        <v xml:space="preserve"> </v>
      </c>
      <c r="BI162" s="167" t="str">
        <f t="shared" si="57"/>
        <v xml:space="preserve"> </v>
      </c>
      <c r="BJ162" s="167" t="str">
        <f t="shared" si="58"/>
        <v xml:space="preserve"> </v>
      </c>
      <c r="BK162" s="167" t="str">
        <f t="shared" si="59"/>
        <v xml:space="preserve"> </v>
      </c>
      <c r="BL162" s="167" t="str">
        <f t="shared" si="60"/>
        <v xml:space="preserve"> </v>
      </c>
      <c r="BM162" s="167" t="str">
        <f t="shared" si="61"/>
        <v xml:space="preserve"> </v>
      </c>
      <c r="BN162" s="167" t="str">
        <f t="shared" si="62"/>
        <v xml:space="preserve"> </v>
      </c>
      <c r="BO162" s="167" t="str">
        <f t="shared" si="63"/>
        <v xml:space="preserve"> </v>
      </c>
      <c r="BP162" s="167" t="str">
        <f t="shared" si="64"/>
        <v xml:space="preserve"> </v>
      </c>
      <c r="BQ162" s="167" t="str">
        <f t="shared" si="65"/>
        <v xml:space="preserve"> </v>
      </c>
      <c r="BR162" s="170">
        <f>IF(AW162="X",B162,IF(AX162="X",B162,IF(AY162="X",B162,0)))/Classement!$B$41</f>
        <v>0</v>
      </c>
      <c r="BS162" s="170">
        <f>IF(AW162="X",B162,IF(AX162="X",B162,IF(AY162="X",B162,0)))/Classement!C41</f>
        <v>0</v>
      </c>
      <c r="BT162" s="182">
        <f>IF(AZ162="X",B162,IF(BA162="X",B162,IF(BB162="X",B162,IF(BC162="X",B162,IF(BD162="X",B162,IF(BE162="X",B162,IF(BF162="X",B162,IF(BG162="X",B162,IF(BH162="X",B162,IF(BI162="X",B162,IF(BJ162="X",B162,IF(BK162="X",B162,IF(BL162="X",B162,0)))))))))))))/Classement!B41</f>
        <v>0</v>
      </c>
      <c r="BU162" s="181">
        <f>IF(AZ162="X",B162,IF(BA162="X",B162,IF(BB162="X",B162,IF(BC162="X",B162,IF(BD162="X",B162,IF(BE162="X",B162,IF(BF162="X",B162,IF(BG162="X",B162,IF(BH162="X",B162,IF(BI162="X",B162,IF(BJ162="X",B162,IF(BK162="X",B162,IF(BL162="X",B162,0)))))))))))))/Classement!C41</f>
        <v>0</v>
      </c>
      <c r="BV162" s="182">
        <f>IF(BM162="X",B162,IF(BN162="X",B162,0))/Classement!B41</f>
        <v>0</v>
      </c>
      <c r="BW162" s="182">
        <f>IF(BM162="X",B162,IF(BN162="X",B162,0))/Classement!C41</f>
        <v>0</v>
      </c>
    </row>
    <row r="163" spans="1:75" ht="25.5" x14ac:dyDescent="0.2">
      <c r="A163" s="190" t="s">
        <v>400</v>
      </c>
      <c r="B163" s="208"/>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167" t="str">
        <f t="shared" si="45"/>
        <v xml:space="preserve"> </v>
      </c>
      <c r="AX163" s="167" t="str">
        <f t="shared" si="46"/>
        <v xml:space="preserve"> </v>
      </c>
      <c r="AY163" s="167" t="str">
        <f t="shared" si="47"/>
        <v xml:space="preserve"> </v>
      </c>
      <c r="AZ163" s="167" t="str">
        <f t="shared" si="48"/>
        <v xml:space="preserve"> </v>
      </c>
      <c r="BA163" s="167" t="str">
        <f t="shared" si="49"/>
        <v xml:space="preserve"> </v>
      </c>
      <c r="BB163" s="167" t="str">
        <f t="shared" si="50"/>
        <v xml:space="preserve"> </v>
      </c>
      <c r="BC163" s="167" t="str">
        <f t="shared" si="51"/>
        <v xml:space="preserve"> </v>
      </c>
      <c r="BD163" s="167" t="str">
        <f t="shared" si="52"/>
        <v xml:space="preserve"> </v>
      </c>
      <c r="BE163" s="167" t="str">
        <f t="shared" si="53"/>
        <v xml:space="preserve"> </v>
      </c>
      <c r="BF163" s="167" t="str">
        <f t="shared" si="54"/>
        <v xml:space="preserve"> </v>
      </c>
      <c r="BG163" s="167" t="str">
        <f t="shared" si="55"/>
        <v xml:space="preserve"> </v>
      </c>
      <c r="BH163" s="167" t="str">
        <f t="shared" si="56"/>
        <v xml:space="preserve"> </v>
      </c>
      <c r="BI163" s="167" t="str">
        <f t="shared" si="57"/>
        <v xml:space="preserve"> </v>
      </c>
      <c r="BJ163" s="167" t="str">
        <f t="shared" si="58"/>
        <v xml:space="preserve"> </v>
      </c>
      <c r="BK163" s="167" t="str">
        <f t="shared" si="59"/>
        <v xml:space="preserve"> </v>
      </c>
      <c r="BL163" s="167" t="str">
        <f t="shared" si="60"/>
        <v xml:space="preserve"> </v>
      </c>
      <c r="BM163" s="167" t="str">
        <f t="shared" si="61"/>
        <v xml:space="preserve"> </v>
      </c>
      <c r="BN163" s="167" t="str">
        <f t="shared" si="62"/>
        <v xml:space="preserve"> </v>
      </c>
      <c r="BO163" s="167" t="str">
        <f t="shared" si="63"/>
        <v xml:space="preserve"> </v>
      </c>
      <c r="BP163" s="167" t="str">
        <f t="shared" si="64"/>
        <v xml:space="preserve"> </v>
      </c>
      <c r="BQ163" s="167" t="str">
        <f t="shared" si="65"/>
        <v xml:space="preserve"> </v>
      </c>
      <c r="BR163" s="170">
        <f>IF(AW163="X",B163,IF(AX163="X",B163,IF(AY163="X",B163,0)))/Classement!$B$41</f>
        <v>0</v>
      </c>
      <c r="BS163" s="170">
        <f>IF(AW163="X",B163,IF(AX163="X",B163,IF(AY163="X",B163,0)))/Classement!C41</f>
        <v>0</v>
      </c>
      <c r="BT163" s="170">
        <f>IF(AZ163="X",B163,IF(BA163="X",B163,IF(BB163="X",B163,IF(BC163="X",B163,IF(BD163="X",B163,IF(BE163="X",B163,IF(BF163="X",B163,IF(BG163="X",B163,IF(BH163="X",B163,IF(BI163="X",B163,IF(BJ163="X",B163,IF(BK163="X",B163,IF(BL163="X",B163,0)))))))))))))/Classement!B41</f>
        <v>0</v>
      </c>
      <c r="BU163" s="198">
        <f>IF(AZ163="X",B163,IF(BA163="X",B163,IF(BB163="X",B163,IF(BC163="X",B163,IF(BD163="X",B163,IF(BE163="X",B163,IF(BF163="X",B163,IF(BG163="X",B163,IF(BH163="X",B163,IF(BI163="X",B163,IF(BJ163="X",B163,IF(BK163="X",B163,IF(BL163="X",B163,0)))))))))))))/Classement!C41</f>
        <v>0</v>
      </c>
      <c r="BV163" s="170">
        <f>IF(BM163="X",B163,IF(BN163="X",B163,0))/Classement!B41</f>
        <v>0</v>
      </c>
      <c r="BW163" s="170">
        <f>IF(BM163="X",B163,IF(BN163="X",B163,0))/Classement!C41</f>
        <v>0</v>
      </c>
    </row>
    <row r="164" spans="1:75" ht="38.25" x14ac:dyDescent="0.2">
      <c r="A164" s="190" t="s">
        <v>399</v>
      </c>
      <c r="B164" s="208"/>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167" t="str">
        <f t="shared" si="45"/>
        <v xml:space="preserve"> </v>
      </c>
      <c r="AX164" s="167" t="str">
        <f t="shared" si="46"/>
        <v xml:space="preserve"> </v>
      </c>
      <c r="AY164" s="167" t="str">
        <f t="shared" si="47"/>
        <v xml:space="preserve"> </v>
      </c>
      <c r="AZ164" s="167" t="str">
        <f t="shared" si="48"/>
        <v xml:space="preserve"> </v>
      </c>
      <c r="BA164" s="167" t="str">
        <f t="shared" si="49"/>
        <v xml:space="preserve"> </v>
      </c>
      <c r="BB164" s="167" t="str">
        <f t="shared" si="50"/>
        <v xml:space="preserve"> </v>
      </c>
      <c r="BC164" s="167" t="str">
        <f t="shared" si="51"/>
        <v xml:space="preserve"> </v>
      </c>
      <c r="BD164" s="167" t="str">
        <f t="shared" si="52"/>
        <v xml:space="preserve"> </v>
      </c>
      <c r="BE164" s="167" t="str">
        <f t="shared" si="53"/>
        <v xml:space="preserve"> </v>
      </c>
      <c r="BF164" s="167" t="str">
        <f t="shared" si="54"/>
        <v xml:space="preserve"> </v>
      </c>
      <c r="BG164" s="167" t="str">
        <f t="shared" si="55"/>
        <v xml:space="preserve"> </v>
      </c>
      <c r="BH164" s="167" t="str">
        <f t="shared" si="56"/>
        <v xml:space="preserve"> </v>
      </c>
      <c r="BI164" s="167" t="str">
        <f t="shared" si="57"/>
        <v xml:space="preserve"> </v>
      </c>
      <c r="BJ164" s="167" t="str">
        <f t="shared" si="58"/>
        <v xml:space="preserve"> </v>
      </c>
      <c r="BK164" s="167" t="str">
        <f t="shared" si="59"/>
        <v xml:space="preserve"> </v>
      </c>
      <c r="BL164" s="167" t="str">
        <f t="shared" si="60"/>
        <v xml:space="preserve"> </v>
      </c>
      <c r="BM164" s="167" t="str">
        <f t="shared" si="61"/>
        <v xml:space="preserve"> </v>
      </c>
      <c r="BN164" s="167" t="str">
        <f t="shared" si="62"/>
        <v xml:space="preserve"> </v>
      </c>
      <c r="BO164" s="167" t="str">
        <f t="shared" si="63"/>
        <v xml:space="preserve"> </v>
      </c>
      <c r="BP164" s="167" t="str">
        <f t="shared" si="64"/>
        <v xml:space="preserve"> </v>
      </c>
      <c r="BQ164" s="167" t="str">
        <f t="shared" si="65"/>
        <v xml:space="preserve"> </v>
      </c>
      <c r="BR164" s="170">
        <f>IF(AW164="X",B164,IF(AX164="X",B164,IF(AY164="X",B164,0)))/Classement!$B$41</f>
        <v>0</v>
      </c>
      <c r="BS164" s="170">
        <f>IF(AW164="X",B164,IF(AX164="X",B164,IF(AY164="X",B164,0)))/Classement!C41</f>
        <v>0</v>
      </c>
      <c r="BT164" s="170">
        <f>IF(AZ164="X",B164,IF(BA164="X",B164,IF(BB164="X",B164,IF(BC164="X",B164,IF(BD164="X",B164,IF(BE164="X",B164,IF(BF164="X",B164,IF(BG164="X",B164,IF(BH164="X",B164,IF(BI164="X",B164,IF(BJ164="X",B164,IF(BK164="X",B164,IF(BL164="X",B164,0)))))))))))))/Classement!B41</f>
        <v>0</v>
      </c>
      <c r="BU164" s="198">
        <f>IF(AZ164="X",B164,IF(BA164="X",B164,IF(BB164="X",B164,IF(BC164="X",B164,IF(BD164="X",B164,IF(BE164="X",B164,IF(BF164="X",B164,IF(BG164="X",B164,IF(BH164="X",B164,IF(BI164="X",B164,IF(BJ164="X",B164,IF(BK164="X",B164,IF(BL164="X",B164,0)))))))))))))/Classement!C41</f>
        <v>0</v>
      </c>
      <c r="BV164" s="170">
        <f>IF(BM164="X",B164,IF(BN164="X",B164,0))/Classement!B41</f>
        <v>0</v>
      </c>
      <c r="BW164" s="170">
        <f>IF(BM164="X",B164,IF(BN164="X",B164,0))/Classement!C41</f>
        <v>0</v>
      </c>
    </row>
    <row r="165" spans="1:75" x14ac:dyDescent="0.2">
      <c r="A165" s="190" t="s">
        <v>398</v>
      </c>
      <c r="B165" s="208"/>
      <c r="C165" s="209"/>
      <c r="D165" s="209"/>
      <c r="E165" s="209"/>
      <c r="F165" s="209"/>
      <c r="G165" s="209"/>
      <c r="H165" s="209"/>
      <c r="I165" s="209"/>
      <c r="J165" s="209"/>
      <c r="K165" s="209"/>
      <c r="L165" s="209"/>
      <c r="M165" s="209"/>
      <c r="N165" s="209"/>
      <c r="O165" s="209"/>
      <c r="P165" s="209"/>
      <c r="Q165" s="209"/>
      <c r="R165" s="209"/>
      <c r="S165" s="209"/>
      <c r="T165" s="209"/>
      <c r="U165" s="209"/>
      <c r="V165" s="209"/>
      <c r="W165" s="209"/>
      <c r="X165" s="209"/>
      <c r="Y165" s="209"/>
      <c r="Z165" s="209"/>
      <c r="AA165" s="209"/>
      <c r="AB165" s="209"/>
      <c r="AC165" s="209"/>
      <c r="AD165" s="209"/>
      <c r="AE165" s="209"/>
      <c r="AF165" s="209"/>
      <c r="AG165" s="209"/>
      <c r="AH165" s="209"/>
      <c r="AI165" s="209"/>
      <c r="AJ165" s="209"/>
      <c r="AK165" s="209"/>
      <c r="AL165" s="209"/>
      <c r="AM165" s="209"/>
      <c r="AN165" s="209"/>
      <c r="AO165" s="209"/>
      <c r="AP165" s="209"/>
      <c r="AQ165" s="209"/>
      <c r="AR165" s="209"/>
      <c r="AS165" s="209"/>
      <c r="AT165" s="209"/>
      <c r="AU165" s="209"/>
      <c r="AV165" s="209"/>
      <c r="AW165" s="167" t="str">
        <f t="shared" si="45"/>
        <v xml:space="preserve"> </v>
      </c>
      <c r="AX165" s="167" t="str">
        <f t="shared" si="46"/>
        <v xml:space="preserve"> </v>
      </c>
      <c r="AY165" s="167" t="str">
        <f t="shared" si="47"/>
        <v xml:space="preserve"> </v>
      </c>
      <c r="AZ165" s="167" t="str">
        <f t="shared" si="48"/>
        <v xml:space="preserve"> </v>
      </c>
      <c r="BA165" s="167" t="str">
        <f t="shared" si="49"/>
        <v xml:space="preserve"> </v>
      </c>
      <c r="BB165" s="167" t="str">
        <f t="shared" si="50"/>
        <v xml:space="preserve"> </v>
      </c>
      <c r="BC165" s="167" t="str">
        <f t="shared" si="51"/>
        <v xml:space="preserve"> </v>
      </c>
      <c r="BD165" s="167" t="str">
        <f t="shared" si="52"/>
        <v xml:space="preserve"> </v>
      </c>
      <c r="BE165" s="167" t="str">
        <f t="shared" si="53"/>
        <v xml:space="preserve"> </v>
      </c>
      <c r="BF165" s="167" t="str">
        <f t="shared" si="54"/>
        <v xml:space="preserve"> </v>
      </c>
      <c r="BG165" s="167" t="str">
        <f t="shared" si="55"/>
        <v xml:space="preserve"> </v>
      </c>
      <c r="BH165" s="167" t="str">
        <f t="shared" si="56"/>
        <v xml:space="preserve"> </v>
      </c>
      <c r="BI165" s="167" t="str">
        <f t="shared" si="57"/>
        <v xml:space="preserve"> </v>
      </c>
      <c r="BJ165" s="167" t="str">
        <f t="shared" si="58"/>
        <v xml:space="preserve"> </v>
      </c>
      <c r="BK165" s="167" t="str">
        <f t="shared" si="59"/>
        <v xml:space="preserve"> </v>
      </c>
      <c r="BL165" s="167" t="str">
        <f t="shared" si="60"/>
        <v xml:space="preserve"> </v>
      </c>
      <c r="BM165" s="167" t="str">
        <f t="shared" si="61"/>
        <v xml:space="preserve"> </v>
      </c>
      <c r="BN165" s="167" t="str">
        <f t="shared" si="62"/>
        <v xml:space="preserve"> </v>
      </c>
      <c r="BO165" s="167" t="str">
        <f t="shared" si="63"/>
        <v xml:space="preserve"> </v>
      </c>
      <c r="BP165" s="167" t="str">
        <f t="shared" si="64"/>
        <v xml:space="preserve"> </v>
      </c>
      <c r="BQ165" s="167" t="str">
        <f t="shared" si="65"/>
        <v xml:space="preserve"> </v>
      </c>
      <c r="BR165" s="170">
        <f>IF(AW165="X",B165,IF(AX165="X",B165,IF(AY165="X",B165,0)))/Classement!$B$41</f>
        <v>0</v>
      </c>
      <c r="BS165" s="170">
        <f>IF(AW165="X",B165,IF(AX165="X",B165,IF(AY165="X",B165,0)))/Classement!C41</f>
        <v>0</v>
      </c>
      <c r="BT165" s="170">
        <f>IF(AZ165="X",B165,IF(BA165="X",B165,IF(BB165="X",B165,IF(BC165="X",B165,IF(BD165="X",B165,IF(BE165="X",B165,IF(BF165="X",B165,IF(BG165="X",B165,IF(BH165="X",B165,IF(BI165="X",B165,IF(BJ165="X",B165,IF(BK165="X",B165,IF(BL165="X",B165,0)))))))))))))/Classement!B41</f>
        <v>0</v>
      </c>
      <c r="BU165" s="198">
        <f>IF(AZ165="X",B165,IF(BA165="X",B165,IF(BB165="X",B165,IF(BC165="X",B165,IF(BD165="X",B165,IF(BE165="X",B165,IF(BF165="X",B165,IF(BG165="X",B165,IF(BH165="X",B165,IF(BI165="X",B165,IF(BJ165="X",B165,IF(BK165="X",B165,IF(BL165="X",B165,0)))))))))))))/Classement!C41</f>
        <v>0</v>
      </c>
      <c r="BV165" s="170">
        <f>IF(BM165="X",B165,IF(BN165="X",B165,0))/Classement!B41</f>
        <v>0</v>
      </c>
      <c r="BW165" s="170">
        <f>IF(BM165="X",B165,IF(BN165="X",B165,0))/Classement!C41</f>
        <v>0</v>
      </c>
    </row>
    <row r="166" spans="1:75" ht="77.25" thickBot="1" x14ac:dyDescent="0.25">
      <c r="A166" s="199" t="s">
        <v>436</v>
      </c>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172" t="str">
        <f t="shared" si="45"/>
        <v xml:space="preserve"> </v>
      </c>
      <c r="AX166" s="172" t="str">
        <f t="shared" si="46"/>
        <v xml:space="preserve"> </v>
      </c>
      <c r="AY166" s="172" t="str">
        <f t="shared" si="47"/>
        <v xml:space="preserve"> </v>
      </c>
      <c r="AZ166" s="173" t="str">
        <f t="shared" si="48"/>
        <v xml:space="preserve"> </v>
      </c>
      <c r="BA166" s="172" t="str">
        <f t="shared" si="49"/>
        <v xml:space="preserve"> </v>
      </c>
      <c r="BB166" s="172" t="str">
        <f t="shared" si="50"/>
        <v xml:space="preserve"> </v>
      </c>
      <c r="BC166" s="172" t="str">
        <f t="shared" si="51"/>
        <v xml:space="preserve"> </v>
      </c>
      <c r="BD166" s="172" t="str">
        <f t="shared" si="52"/>
        <v xml:space="preserve"> </v>
      </c>
      <c r="BE166" s="172" t="str">
        <f t="shared" si="53"/>
        <v xml:space="preserve"> </v>
      </c>
      <c r="BF166" s="172" t="str">
        <f t="shared" si="54"/>
        <v xml:space="preserve"> </v>
      </c>
      <c r="BG166" s="172" t="str">
        <f t="shared" si="55"/>
        <v xml:space="preserve"> </v>
      </c>
      <c r="BH166" s="172" t="str">
        <f t="shared" si="56"/>
        <v xml:space="preserve"> </v>
      </c>
      <c r="BI166" s="172" t="str">
        <f t="shared" si="57"/>
        <v xml:space="preserve"> </v>
      </c>
      <c r="BJ166" s="172" t="str">
        <f t="shared" si="58"/>
        <v xml:space="preserve"> </v>
      </c>
      <c r="BK166" s="172" t="str">
        <f t="shared" si="59"/>
        <v xml:space="preserve"> </v>
      </c>
      <c r="BL166" s="172" t="str">
        <f t="shared" si="60"/>
        <v xml:space="preserve"> </v>
      </c>
      <c r="BM166" s="172" t="str">
        <f t="shared" si="61"/>
        <v xml:space="preserve"> </v>
      </c>
      <c r="BN166" s="172" t="str">
        <f t="shared" si="62"/>
        <v xml:space="preserve"> </v>
      </c>
      <c r="BO166" s="172" t="str">
        <f t="shared" si="63"/>
        <v xml:space="preserve"> </v>
      </c>
      <c r="BP166" s="172" t="str">
        <f t="shared" si="64"/>
        <v xml:space="preserve"> </v>
      </c>
      <c r="BQ166" s="172" t="str">
        <f t="shared" si="65"/>
        <v xml:space="preserve"> </v>
      </c>
      <c r="BR166" s="178">
        <f>IF(AW166="X",B166,IF(AX166="X",B166,IF(AY166="X",B166,0)))/Classement!$B$41</f>
        <v>0</v>
      </c>
      <c r="BS166" s="177">
        <f>IF(AW166="X",B166,IF(AX166="X",B166,IF(AY166="X",B166,0)))/Classement!C41</f>
        <v>0</v>
      </c>
      <c r="BT166" s="177">
        <f>IF(AZ166="X",B166,IF(BA166="X",B166,IF(BB166="X",B166,IF(BC166="X",B166,IF(BD166="X",B166,IF(BE166="X",B166,IF(BF166="X",B166,IF(BG166="X",B166,IF(BH166="X",B166,IF(BI166="X",B166,IF(BJ166="X",B166,IF(BK166="X",B166,IF(BL166="X",B166,0)))))))))))))/Classement!B41</f>
        <v>0</v>
      </c>
      <c r="BU166" s="179">
        <f>IF(AZ166="X",B166,IF(BA166="X",B166,IF(BB166="X",B166,IF(BC166="X",B166,IF(BD166="X",B166,IF(BE166="X",B166,IF(BF166="X",B166,IF(BG166="X",B166,IF(BH166="X",B166,IF(BI166="X",B166,IF(BJ166="X",B166,IF(BK166="X",B166,IF(BL166="X",B166,0)))))))))))))/Classement!C41</f>
        <v>0</v>
      </c>
      <c r="BV166" s="177">
        <f>IF(BM166="X",B166,IF(BN166="X",B166,0))/Classement!B41</f>
        <v>0</v>
      </c>
      <c r="BW166" s="177">
        <f>IF(BM166="X",B166,IF(BN166="X",B166,0))/Classement!C41</f>
        <v>0</v>
      </c>
    </row>
    <row r="167" spans="1:75" ht="13.5" thickBot="1" x14ac:dyDescent="0.25">
      <c r="A167" s="155" t="s">
        <v>109</v>
      </c>
      <c r="B167" s="204"/>
      <c r="C167" s="205"/>
      <c r="D167" s="205"/>
      <c r="E167" s="205"/>
      <c r="F167" s="205"/>
      <c r="G167" s="205"/>
      <c r="H167" s="205"/>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c r="AF167" s="205"/>
      <c r="AG167" s="205"/>
      <c r="AH167" s="205"/>
      <c r="AI167" s="205"/>
      <c r="AJ167" s="205"/>
      <c r="AK167" s="205"/>
      <c r="AL167" s="205"/>
      <c r="AM167" s="205"/>
      <c r="AN167" s="205"/>
      <c r="AO167" s="205"/>
      <c r="AP167" s="205"/>
      <c r="AQ167" s="205"/>
      <c r="AR167" s="205"/>
      <c r="AS167" s="205"/>
      <c r="AT167" s="205"/>
      <c r="AU167" s="205"/>
      <c r="AV167" s="205"/>
      <c r="AW167" s="147" t="str">
        <f t="shared" si="45"/>
        <v xml:space="preserve"> </v>
      </c>
      <c r="AX167" s="147" t="str">
        <f t="shared" si="46"/>
        <v xml:space="preserve"> </v>
      </c>
      <c r="AY167" s="147" t="str">
        <f t="shared" si="47"/>
        <v xml:space="preserve"> </v>
      </c>
      <c r="AZ167" s="147" t="str">
        <f t="shared" si="48"/>
        <v xml:space="preserve"> </v>
      </c>
      <c r="BA167" s="147" t="str">
        <f t="shared" si="49"/>
        <v xml:space="preserve"> </v>
      </c>
      <c r="BB167" s="147" t="str">
        <f t="shared" si="50"/>
        <v xml:space="preserve"> </v>
      </c>
      <c r="BC167" s="147" t="str">
        <f t="shared" si="51"/>
        <v xml:space="preserve"> </v>
      </c>
      <c r="BD167" s="147" t="str">
        <f t="shared" si="52"/>
        <v xml:space="preserve"> </v>
      </c>
      <c r="BE167" s="147" t="str">
        <f t="shared" si="53"/>
        <v xml:space="preserve"> </v>
      </c>
      <c r="BF167" s="147" t="str">
        <f t="shared" si="54"/>
        <v xml:space="preserve"> </v>
      </c>
      <c r="BG167" s="147" t="str">
        <f t="shared" si="55"/>
        <v xml:space="preserve"> </v>
      </c>
      <c r="BH167" s="147" t="str">
        <f t="shared" si="56"/>
        <v xml:space="preserve"> </v>
      </c>
      <c r="BI167" s="147" t="str">
        <f t="shared" si="57"/>
        <v xml:space="preserve"> </v>
      </c>
      <c r="BJ167" s="147" t="str">
        <f t="shared" si="58"/>
        <v xml:space="preserve"> </v>
      </c>
      <c r="BK167" s="147" t="str">
        <f t="shared" si="59"/>
        <v xml:space="preserve"> </v>
      </c>
      <c r="BL167" s="147" t="str">
        <f t="shared" si="60"/>
        <v xml:space="preserve"> </v>
      </c>
      <c r="BM167" s="147" t="str">
        <f t="shared" si="61"/>
        <v xml:space="preserve"> </v>
      </c>
      <c r="BN167" s="147" t="str">
        <f t="shared" si="62"/>
        <v xml:space="preserve"> </v>
      </c>
      <c r="BO167" s="147" t="str">
        <f t="shared" si="63"/>
        <v xml:space="preserve"> </v>
      </c>
      <c r="BP167" s="147" t="str">
        <f t="shared" si="64"/>
        <v xml:space="preserve"> </v>
      </c>
      <c r="BQ167" s="148" t="str">
        <f t="shared" si="65"/>
        <v xml:space="preserve"> </v>
      </c>
      <c r="BR167" s="149">
        <f>IF(AW167="X",B167,IF(AX167="X",B167,IF(AY167="X",B167,0)))/Classement!B42</f>
        <v>0</v>
      </c>
      <c r="BS167" s="177">
        <f>IF(AW167="X",B167,IF(AX167="X",B167,IF(AY167="X",B167,0)))/Classement!C42</f>
        <v>0</v>
      </c>
      <c r="BT167" s="177">
        <f>IF(AZ167="X",B167,IF(BA167="X",B167,IF(BB167="X",B167,IF(BC167="X",B167,IF(BD167="X",B167,IF(BE167="X",B167,IF(BF167="X",B167,IF(BG167="X",B167,IF(BH167="X",B167,IF(BI167="X",B167,IF(BJ167="X",B167,IF(BK167="X",B167,IF(BL167="X",B167,0)))))))))))))/Classement!B42</f>
        <v>0</v>
      </c>
      <c r="BU167" s="179">
        <f>IF(AZ167="X",B167,IF(BA167="X",B167,IF(BB167="X",B167,IF(BC167="X",B167,IF(BD167="X",B167,IF(BE167="X",B167,IF(BF167="X",B167,IF(BG167="X",B167,IF(BH167="X",B167,IF(BI167="X",B167,IF(BJ167="X",B167,IF(BK167="X",B167,IF(BL167="X",B167,0)))))))))))))/Classement!C42</f>
        <v>0</v>
      </c>
      <c r="BV167" s="177">
        <f>IF(BM167="X",B167,IF(BN167="X",B167,0))/Classement!B42</f>
        <v>0</v>
      </c>
      <c r="BW167" s="177">
        <f>IF(BM167="X",B167,IF(BN167="X",B167,0))/Classement!C42</f>
        <v>0</v>
      </c>
    </row>
    <row r="168" spans="1:75" ht="13.5" thickBot="1" x14ac:dyDescent="0.25">
      <c r="A168" s="155" t="s">
        <v>356</v>
      </c>
      <c r="B168" s="204"/>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205"/>
      <c r="AG168" s="205"/>
      <c r="AH168" s="205"/>
      <c r="AI168" s="205"/>
      <c r="AJ168" s="205"/>
      <c r="AK168" s="205"/>
      <c r="AL168" s="205"/>
      <c r="AM168" s="205"/>
      <c r="AN168" s="205"/>
      <c r="AO168" s="205"/>
      <c r="AP168" s="205"/>
      <c r="AQ168" s="205"/>
      <c r="AR168" s="205"/>
      <c r="AS168" s="205"/>
      <c r="AT168" s="205"/>
      <c r="AU168" s="205"/>
      <c r="AV168" s="205"/>
      <c r="AW168" s="147" t="str">
        <f t="shared" si="45"/>
        <v xml:space="preserve"> </v>
      </c>
      <c r="AX168" s="147" t="str">
        <f t="shared" si="46"/>
        <v xml:space="preserve"> </v>
      </c>
      <c r="AY168" s="147" t="str">
        <f t="shared" si="47"/>
        <v xml:space="preserve"> </v>
      </c>
      <c r="AZ168" s="147" t="str">
        <f t="shared" si="48"/>
        <v xml:space="preserve"> </v>
      </c>
      <c r="BA168" s="147" t="str">
        <f t="shared" si="49"/>
        <v xml:space="preserve"> </v>
      </c>
      <c r="BB168" s="147" t="str">
        <f t="shared" si="50"/>
        <v xml:space="preserve"> </v>
      </c>
      <c r="BC168" s="147" t="str">
        <f t="shared" si="51"/>
        <v xml:space="preserve"> </v>
      </c>
      <c r="BD168" s="147" t="str">
        <f t="shared" si="52"/>
        <v xml:space="preserve"> </v>
      </c>
      <c r="BE168" s="147" t="str">
        <f t="shared" si="53"/>
        <v xml:space="preserve"> </v>
      </c>
      <c r="BF168" s="147" t="str">
        <f t="shared" si="54"/>
        <v xml:space="preserve"> </v>
      </c>
      <c r="BG168" s="147" t="str">
        <f t="shared" si="55"/>
        <v xml:space="preserve"> </v>
      </c>
      <c r="BH168" s="147" t="str">
        <f t="shared" si="56"/>
        <v xml:space="preserve"> </v>
      </c>
      <c r="BI168" s="147" t="str">
        <f t="shared" si="57"/>
        <v xml:space="preserve"> </v>
      </c>
      <c r="BJ168" s="147" t="str">
        <f t="shared" si="58"/>
        <v xml:space="preserve"> </v>
      </c>
      <c r="BK168" s="147" t="str">
        <f t="shared" si="59"/>
        <v xml:space="preserve"> </v>
      </c>
      <c r="BL168" s="147" t="str">
        <f t="shared" si="60"/>
        <v xml:space="preserve"> </v>
      </c>
      <c r="BM168" s="147" t="str">
        <f t="shared" si="61"/>
        <v xml:space="preserve"> </v>
      </c>
      <c r="BN168" s="147" t="str">
        <f t="shared" si="62"/>
        <v xml:space="preserve"> </v>
      </c>
      <c r="BO168" s="147" t="str">
        <f t="shared" si="63"/>
        <v xml:space="preserve"> </v>
      </c>
      <c r="BP168" s="147" t="str">
        <f t="shared" si="64"/>
        <v xml:space="preserve"> </v>
      </c>
      <c r="BQ168" s="148" t="str">
        <f t="shared" si="65"/>
        <v xml:space="preserve"> </v>
      </c>
      <c r="BR168" s="149">
        <f>IF(AW168="X",B168,IF(AX168="X",B168,IF(AY168="X",B168,0)))/Classement!B43</f>
        <v>0</v>
      </c>
      <c r="BS168" s="177">
        <f>IF(AW168="X",B168,IF(AX168="X",B168,IF(AY168="X",B168,0)))/Classement!C43</f>
        <v>0</v>
      </c>
      <c r="BT168" s="177">
        <f>IF(AZ168="X",B168,IF(BA168="X",B168,IF(BB168="X",B168,IF(BC168="X",B168,IF(BD168="X",B168,IF(BE168="X",B168,IF(BF168="X",B168,IF(BG168="X",B168,IF(BH168="X",B168,IF(BI168="X",B168,IF(BJ168="X",B168,IF(BK168="X",B168,IF(BL168="X",B168,0)))))))))))))/Classement!B43</f>
        <v>0</v>
      </c>
      <c r="BU168" s="179">
        <f>IF(AZ168="X",B168,IF(BA168="X",B168,IF(BB168="X",B168,IF(BC168="X",B168,IF(BD168="X",B168,IF(BE168="X",B168,IF(BF168="X",B168,IF(BG168="X",B168,IF(BH168="X",B168,IF(BI168="X",B168,IF(BJ168="X",B168,IF(BK168="X",B168,IF(BL168="X",B168,0)))))))))))))/Classement!C43</f>
        <v>0</v>
      </c>
      <c r="BV168" s="177">
        <f>IF(BM168="X",B168,IF(BN168="X",B168,0))/Classement!B43</f>
        <v>0</v>
      </c>
      <c r="BW168" s="177">
        <f>IF(BM168="X",B168,IF(BN168="X",B168,0))/Classement!C43</f>
        <v>0</v>
      </c>
    </row>
    <row r="169" spans="1:75" ht="13.5" thickBot="1" x14ac:dyDescent="0.25">
      <c r="A169" s="155" t="s">
        <v>110</v>
      </c>
      <c r="B169" s="204"/>
      <c r="C169" s="205"/>
      <c r="D169" s="205"/>
      <c r="E169" s="205"/>
      <c r="F169" s="205"/>
      <c r="G169" s="205"/>
      <c r="H169" s="205"/>
      <c r="I169" s="205"/>
      <c r="J169" s="205"/>
      <c r="K169" s="205"/>
      <c r="L169" s="205"/>
      <c r="M169" s="205"/>
      <c r="N169" s="205"/>
      <c r="O169" s="205"/>
      <c r="P169" s="205"/>
      <c r="Q169" s="205"/>
      <c r="R169" s="205"/>
      <c r="S169" s="205"/>
      <c r="T169" s="205"/>
      <c r="U169" s="205"/>
      <c r="V169" s="205"/>
      <c r="W169" s="205"/>
      <c r="X169" s="205"/>
      <c r="Y169" s="205"/>
      <c r="Z169" s="205"/>
      <c r="AA169" s="205"/>
      <c r="AB169" s="205"/>
      <c r="AC169" s="205"/>
      <c r="AD169" s="205"/>
      <c r="AE169" s="205"/>
      <c r="AF169" s="205"/>
      <c r="AG169" s="205"/>
      <c r="AH169" s="205"/>
      <c r="AI169" s="205"/>
      <c r="AJ169" s="205"/>
      <c r="AK169" s="205"/>
      <c r="AL169" s="205"/>
      <c r="AM169" s="205"/>
      <c r="AN169" s="205"/>
      <c r="AO169" s="205"/>
      <c r="AP169" s="205"/>
      <c r="AQ169" s="205"/>
      <c r="AR169" s="205"/>
      <c r="AS169" s="205"/>
      <c r="AT169" s="205"/>
      <c r="AU169" s="205"/>
      <c r="AV169" s="205"/>
      <c r="AW169" s="147" t="str">
        <f t="shared" si="45"/>
        <v xml:space="preserve"> </v>
      </c>
      <c r="AX169" s="147" t="str">
        <f t="shared" si="46"/>
        <v xml:space="preserve"> </v>
      </c>
      <c r="AY169" s="147" t="str">
        <f t="shared" si="47"/>
        <v xml:space="preserve"> </v>
      </c>
      <c r="AZ169" s="147" t="str">
        <f t="shared" si="48"/>
        <v xml:space="preserve"> </v>
      </c>
      <c r="BA169" s="147" t="str">
        <f t="shared" si="49"/>
        <v xml:space="preserve"> </v>
      </c>
      <c r="BB169" s="147" t="str">
        <f t="shared" si="50"/>
        <v xml:space="preserve"> </v>
      </c>
      <c r="BC169" s="147" t="str">
        <f t="shared" si="51"/>
        <v xml:space="preserve"> </v>
      </c>
      <c r="BD169" s="147" t="str">
        <f t="shared" si="52"/>
        <v xml:space="preserve"> </v>
      </c>
      <c r="BE169" s="147" t="str">
        <f t="shared" si="53"/>
        <v xml:space="preserve"> </v>
      </c>
      <c r="BF169" s="147" t="str">
        <f t="shared" si="54"/>
        <v xml:space="preserve"> </v>
      </c>
      <c r="BG169" s="147" t="str">
        <f t="shared" si="55"/>
        <v xml:space="preserve"> </v>
      </c>
      <c r="BH169" s="147" t="str">
        <f t="shared" si="56"/>
        <v xml:space="preserve"> </v>
      </c>
      <c r="BI169" s="147" t="str">
        <f t="shared" si="57"/>
        <v xml:space="preserve"> </v>
      </c>
      <c r="BJ169" s="147" t="str">
        <f t="shared" si="58"/>
        <v xml:space="preserve"> </v>
      </c>
      <c r="BK169" s="147" t="str">
        <f t="shared" si="59"/>
        <v xml:space="preserve"> </v>
      </c>
      <c r="BL169" s="147" t="str">
        <f t="shared" si="60"/>
        <v xml:space="preserve"> </v>
      </c>
      <c r="BM169" s="147" t="str">
        <f t="shared" si="61"/>
        <v xml:space="preserve"> </v>
      </c>
      <c r="BN169" s="147" t="str">
        <f t="shared" si="62"/>
        <v xml:space="preserve"> </v>
      </c>
      <c r="BO169" s="147" t="str">
        <f t="shared" si="63"/>
        <v xml:space="preserve"> </v>
      </c>
      <c r="BP169" s="147" t="str">
        <f t="shared" si="64"/>
        <v xml:space="preserve"> </v>
      </c>
      <c r="BQ169" s="148" t="str">
        <f t="shared" si="65"/>
        <v xml:space="preserve"> </v>
      </c>
      <c r="BR169" s="149">
        <f>IF(AW169="X",B169,IF(AX169="X",B169,IF(AY169="X",B169,0)))/Classement!B44</f>
        <v>0</v>
      </c>
      <c r="BS169" s="177">
        <f>IF(AW169="X",B169,IF(AX169="X",B169,IF(AY169="X",B169,0)))/Classement!C44</f>
        <v>0</v>
      </c>
      <c r="BT169" s="177">
        <f>IF(AZ169="X",B169,IF(BA169="X",B169,IF(BB169="X",B169,IF(BC169="X",B169,IF(BD169="X",B169,IF(BE169="X",B169,IF(BF169="X",B169,IF(BG169="X",B169,IF(BH169="X",B169,IF(BI169="X",B169,IF(BJ169="X",B169,IF(BK169="X",B169,IF(BL169="X",B169,0)))))))))))))/Classement!B44</f>
        <v>0</v>
      </c>
      <c r="BU169" s="179">
        <f>IF(AZ169="X",B169,IF(BA169="X",B169,IF(BB169="X",B169,IF(BC169="X",B169,IF(BD169="X",B169,IF(BE169="X",B169,IF(BF169="X",B169,IF(BG169="X",B169,IF(BH169="X",B169,IF(BI169="X",B169,IF(BJ169="X",B169,IF(BK169="X",B169,IF(BL169="X",B169,0)))))))))))))/Classement!C44</f>
        <v>0</v>
      </c>
      <c r="BV169" s="177">
        <f>IF(BM169="X",B169,IF(BN169="X",B169,0))/Classement!B44</f>
        <v>0</v>
      </c>
      <c r="BW169" s="177">
        <f>IF(BM169="X",B169,IF(BN169="X",B169,0))/Classement!C44</f>
        <v>0</v>
      </c>
    </row>
    <row r="170" spans="1:75" ht="13.5" thickBot="1" x14ac:dyDescent="0.25">
      <c r="A170" s="155" t="s">
        <v>111</v>
      </c>
      <c r="B170" s="204"/>
      <c r="C170" s="205"/>
      <c r="D170" s="205"/>
      <c r="E170" s="205"/>
      <c r="F170" s="205"/>
      <c r="G170" s="205"/>
      <c r="H170" s="205"/>
      <c r="I170" s="205"/>
      <c r="J170" s="205"/>
      <c r="K170" s="205"/>
      <c r="L170" s="205"/>
      <c r="M170" s="205"/>
      <c r="N170" s="205"/>
      <c r="O170" s="205"/>
      <c r="P170" s="205"/>
      <c r="Q170" s="205"/>
      <c r="R170" s="205"/>
      <c r="S170" s="205"/>
      <c r="T170" s="205"/>
      <c r="U170" s="205"/>
      <c r="V170" s="205"/>
      <c r="W170" s="205"/>
      <c r="X170" s="205"/>
      <c r="Y170" s="205"/>
      <c r="Z170" s="205"/>
      <c r="AA170" s="205"/>
      <c r="AB170" s="205"/>
      <c r="AC170" s="205"/>
      <c r="AD170" s="205"/>
      <c r="AE170" s="205"/>
      <c r="AF170" s="205"/>
      <c r="AG170" s="205"/>
      <c r="AH170" s="205"/>
      <c r="AI170" s="205"/>
      <c r="AJ170" s="205"/>
      <c r="AK170" s="205"/>
      <c r="AL170" s="205"/>
      <c r="AM170" s="205"/>
      <c r="AN170" s="205"/>
      <c r="AO170" s="205"/>
      <c r="AP170" s="205"/>
      <c r="AQ170" s="205"/>
      <c r="AR170" s="205"/>
      <c r="AS170" s="205"/>
      <c r="AT170" s="205"/>
      <c r="AU170" s="205"/>
      <c r="AV170" s="205"/>
      <c r="AW170" s="147" t="str">
        <f t="shared" si="45"/>
        <v xml:space="preserve"> </v>
      </c>
      <c r="AX170" s="147" t="str">
        <f t="shared" si="46"/>
        <v xml:space="preserve"> </v>
      </c>
      <c r="AY170" s="147" t="str">
        <f t="shared" si="47"/>
        <v xml:space="preserve"> </v>
      </c>
      <c r="AZ170" s="147" t="str">
        <f t="shared" si="48"/>
        <v xml:space="preserve"> </v>
      </c>
      <c r="BA170" s="147" t="str">
        <f t="shared" si="49"/>
        <v xml:space="preserve"> </v>
      </c>
      <c r="BB170" s="147" t="str">
        <f t="shared" si="50"/>
        <v xml:space="preserve"> </v>
      </c>
      <c r="BC170" s="147" t="str">
        <f t="shared" si="51"/>
        <v xml:space="preserve"> </v>
      </c>
      <c r="BD170" s="147" t="str">
        <f t="shared" si="52"/>
        <v xml:space="preserve"> </v>
      </c>
      <c r="BE170" s="147" t="str">
        <f t="shared" si="53"/>
        <v xml:space="preserve"> </v>
      </c>
      <c r="BF170" s="147" t="str">
        <f t="shared" si="54"/>
        <v xml:space="preserve"> </v>
      </c>
      <c r="BG170" s="147" t="str">
        <f t="shared" si="55"/>
        <v xml:space="preserve"> </v>
      </c>
      <c r="BH170" s="147" t="str">
        <f t="shared" si="56"/>
        <v xml:space="preserve"> </v>
      </c>
      <c r="BI170" s="147" t="str">
        <f t="shared" si="57"/>
        <v xml:space="preserve"> </v>
      </c>
      <c r="BJ170" s="147" t="str">
        <f t="shared" si="58"/>
        <v xml:space="preserve"> </v>
      </c>
      <c r="BK170" s="147" t="str">
        <f t="shared" si="59"/>
        <v xml:space="preserve"> </v>
      </c>
      <c r="BL170" s="147" t="str">
        <f t="shared" si="60"/>
        <v xml:space="preserve"> </v>
      </c>
      <c r="BM170" s="147" t="str">
        <f t="shared" si="61"/>
        <v xml:space="preserve"> </v>
      </c>
      <c r="BN170" s="147" t="str">
        <f t="shared" si="62"/>
        <v xml:space="preserve"> </v>
      </c>
      <c r="BO170" s="147" t="str">
        <f t="shared" si="63"/>
        <v xml:space="preserve"> </v>
      </c>
      <c r="BP170" s="147" t="str">
        <f t="shared" si="64"/>
        <v xml:space="preserve"> </v>
      </c>
      <c r="BQ170" s="148" t="str">
        <f t="shared" si="65"/>
        <v xml:space="preserve"> </v>
      </c>
      <c r="BR170" s="149">
        <f>IF(AW170="X",B170,IF(AX170="X",B170,IF(AY170="X",B170,0)))/Classement!B45</f>
        <v>0</v>
      </c>
      <c r="BS170" s="177">
        <f>IF(AW170="X",B170,IF(AX170="X",B170,IF(AY170="X",B170,0)))/Classement!C45</f>
        <v>0</v>
      </c>
      <c r="BT170" s="177">
        <f>IF(AZ170="X",B170,IF(BA170="X",B170,IF(BB170="X",B170,IF(BC170="X",B170,IF(BD170="X",B170,IF(BE170="X",B170,IF(BF170="X",B170,IF(BG170="X",B170,IF(BH170="X",B170,IF(BI170="X",B170,IF(BJ170="X",B170,IF(BK170="X",B170,IF(BL170="X",B170,0)))))))))))))/Classement!B45</f>
        <v>0</v>
      </c>
      <c r="BU170" s="179">
        <f>IF(AZ170="X",B170,IF(BA170="X",B170,IF(BB170="X",B170,IF(BC170="X",B170,IF(BD170="X",B170,IF(BE170="X",B170,IF(BF170="X",B170,IF(BG170="X",B170,IF(BH170="X",B170,IF(BI170="X",B170,IF(BJ170="X",B170,IF(BK170="X",B170,IF(BL170="X",B170,0)))))))))))))/Classement!C45</f>
        <v>0</v>
      </c>
      <c r="BV170" s="177">
        <f>IF(BM170="X",B170,IF(BN170="X",B170,0))/Classement!B45</f>
        <v>0</v>
      </c>
      <c r="BW170" s="177">
        <f>IF(BM170="X",B170,IF(BN170="X",B170,0))/Classement!C45</f>
        <v>0</v>
      </c>
    </row>
    <row r="171" spans="1:75" ht="26.25" thickBot="1" x14ac:dyDescent="0.25">
      <c r="A171" s="155" t="s">
        <v>112</v>
      </c>
      <c r="B171" s="204"/>
      <c r="C171" s="205"/>
      <c r="D171" s="205"/>
      <c r="E171" s="205"/>
      <c r="F171" s="205"/>
      <c r="G171" s="205"/>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147" t="str">
        <f t="shared" si="45"/>
        <v xml:space="preserve"> </v>
      </c>
      <c r="AX171" s="147" t="str">
        <f t="shared" si="46"/>
        <v xml:space="preserve"> </v>
      </c>
      <c r="AY171" s="147" t="str">
        <f t="shared" si="47"/>
        <v xml:space="preserve"> </v>
      </c>
      <c r="AZ171" s="147" t="str">
        <f t="shared" si="48"/>
        <v xml:space="preserve"> </v>
      </c>
      <c r="BA171" s="147" t="str">
        <f t="shared" si="49"/>
        <v xml:space="preserve"> </v>
      </c>
      <c r="BB171" s="147" t="str">
        <f t="shared" si="50"/>
        <v xml:space="preserve"> </v>
      </c>
      <c r="BC171" s="147" t="str">
        <f t="shared" si="51"/>
        <v xml:space="preserve"> </v>
      </c>
      <c r="BD171" s="147" t="str">
        <f t="shared" si="52"/>
        <v xml:space="preserve"> </v>
      </c>
      <c r="BE171" s="147" t="str">
        <f t="shared" si="53"/>
        <v xml:space="preserve"> </v>
      </c>
      <c r="BF171" s="147" t="str">
        <f t="shared" si="54"/>
        <v xml:space="preserve"> </v>
      </c>
      <c r="BG171" s="147" t="str">
        <f t="shared" si="55"/>
        <v xml:space="preserve"> </v>
      </c>
      <c r="BH171" s="147" t="str">
        <f t="shared" si="56"/>
        <v xml:space="preserve"> </v>
      </c>
      <c r="BI171" s="147" t="str">
        <f t="shared" si="57"/>
        <v xml:space="preserve"> </v>
      </c>
      <c r="BJ171" s="147" t="str">
        <f t="shared" si="58"/>
        <v xml:space="preserve"> </v>
      </c>
      <c r="BK171" s="147" t="str">
        <f t="shared" si="59"/>
        <v xml:space="preserve"> </v>
      </c>
      <c r="BL171" s="147" t="str">
        <f t="shared" si="60"/>
        <v xml:space="preserve"> </v>
      </c>
      <c r="BM171" s="147" t="str">
        <f t="shared" si="61"/>
        <v xml:space="preserve"> </v>
      </c>
      <c r="BN171" s="147" t="str">
        <f t="shared" si="62"/>
        <v xml:space="preserve"> </v>
      </c>
      <c r="BO171" s="147" t="str">
        <f t="shared" si="63"/>
        <v xml:space="preserve"> </v>
      </c>
      <c r="BP171" s="147" t="str">
        <f t="shared" si="64"/>
        <v xml:space="preserve"> </v>
      </c>
      <c r="BQ171" s="148" t="str">
        <f t="shared" si="65"/>
        <v xml:space="preserve"> </v>
      </c>
      <c r="BR171" s="149">
        <f>IF(AW171="X",B171,IF(AX171="X",B171,IF(AY171="X",B171,0)))/Classement!B46</f>
        <v>0</v>
      </c>
      <c r="BS171" s="177">
        <f>IF(AW171="X",B171,IF(AX171="X",B171,IF(AY171="X",B171,0)))/Classement!C46</f>
        <v>0</v>
      </c>
      <c r="BT171" s="177">
        <f>IF(AZ171="X",B171,IF(BA171="X",B171,IF(BB171="X",B171,IF(BC171="X",B171,IF(BD171="X",B171,IF(BE171="X",B171,IF(BF171="X",B171,IF(BG171="X",B171,IF(BH171="X",B171,IF(BI171="X",B171,IF(BJ171="X",B171,IF(BK171="X",B171,IF(BL171="X",B171,0)))))))))))))/Classement!B46</f>
        <v>0</v>
      </c>
      <c r="BU171" s="179">
        <f>IF(AZ171="X",B171,IF(BA171="X",B171,IF(BB171="X",B171,IF(BC171="X",B171,IF(BD171="X",B171,IF(BE171="X",B171,IF(BF171="X",B171,IF(BG171="X",B171,IF(BH171="X",B171,IF(BI171="X",B171,IF(BJ171="X",B171,IF(BK171="X",B171,IF(BL171="X",B171,0)))))))))))))/Classement!C46</f>
        <v>0</v>
      </c>
      <c r="BV171" s="177">
        <f>IF(BM171="X",B171,IF(BN171="X",B171,0))/Classement!B46</f>
        <v>0</v>
      </c>
      <c r="BW171" s="177">
        <f>IF(BM171="X",B171,IF(BN171="X",B171,0))/Classement!C46</f>
        <v>0</v>
      </c>
    </row>
    <row r="172" spans="1:75" ht="13.5" thickBot="1" x14ac:dyDescent="0.25">
      <c r="A172" s="155" t="s">
        <v>113</v>
      </c>
      <c r="B172" s="204"/>
      <c r="C172" s="205"/>
      <c r="D172" s="205"/>
      <c r="E172" s="205"/>
      <c r="F172" s="205"/>
      <c r="G172" s="205"/>
      <c r="H172" s="205"/>
      <c r="I172" s="205"/>
      <c r="J172" s="205"/>
      <c r="K172" s="205"/>
      <c r="L172" s="205"/>
      <c r="M172" s="205"/>
      <c r="N172" s="205"/>
      <c r="O172" s="205"/>
      <c r="P172" s="205"/>
      <c r="Q172" s="205"/>
      <c r="R172" s="205"/>
      <c r="S172" s="205"/>
      <c r="T172" s="205"/>
      <c r="U172" s="205"/>
      <c r="V172" s="205"/>
      <c r="W172" s="205"/>
      <c r="X172" s="205"/>
      <c r="Y172" s="205"/>
      <c r="Z172" s="205"/>
      <c r="AA172" s="205"/>
      <c r="AB172" s="205"/>
      <c r="AC172" s="205"/>
      <c r="AD172" s="205"/>
      <c r="AE172" s="205"/>
      <c r="AF172" s="205"/>
      <c r="AG172" s="205"/>
      <c r="AH172" s="205"/>
      <c r="AI172" s="205"/>
      <c r="AJ172" s="205"/>
      <c r="AK172" s="205"/>
      <c r="AL172" s="205"/>
      <c r="AM172" s="205"/>
      <c r="AN172" s="205"/>
      <c r="AO172" s="205"/>
      <c r="AP172" s="205"/>
      <c r="AQ172" s="205"/>
      <c r="AR172" s="205"/>
      <c r="AS172" s="205"/>
      <c r="AT172" s="205"/>
      <c r="AU172" s="205"/>
      <c r="AV172" s="205"/>
      <c r="AW172" s="147" t="str">
        <f t="shared" si="45"/>
        <v xml:space="preserve"> </v>
      </c>
      <c r="AX172" s="147" t="str">
        <f t="shared" si="46"/>
        <v xml:space="preserve"> </v>
      </c>
      <c r="AY172" s="147" t="str">
        <f t="shared" si="47"/>
        <v xml:space="preserve"> </v>
      </c>
      <c r="AZ172" s="147" t="str">
        <f t="shared" si="48"/>
        <v xml:space="preserve"> </v>
      </c>
      <c r="BA172" s="147" t="str">
        <f t="shared" si="49"/>
        <v xml:space="preserve"> </v>
      </c>
      <c r="BB172" s="147" t="str">
        <f t="shared" si="50"/>
        <v xml:space="preserve"> </v>
      </c>
      <c r="BC172" s="147" t="str">
        <f t="shared" si="51"/>
        <v xml:space="preserve"> </v>
      </c>
      <c r="BD172" s="147" t="str">
        <f t="shared" si="52"/>
        <v xml:space="preserve"> </v>
      </c>
      <c r="BE172" s="147" t="str">
        <f t="shared" si="53"/>
        <v xml:space="preserve"> </v>
      </c>
      <c r="BF172" s="147" t="str">
        <f t="shared" si="54"/>
        <v xml:space="preserve"> </v>
      </c>
      <c r="BG172" s="147" t="str">
        <f t="shared" si="55"/>
        <v xml:space="preserve"> </v>
      </c>
      <c r="BH172" s="147" t="str">
        <f t="shared" si="56"/>
        <v xml:space="preserve"> </v>
      </c>
      <c r="BI172" s="147" t="str">
        <f t="shared" si="57"/>
        <v xml:space="preserve"> </v>
      </c>
      <c r="BJ172" s="147" t="str">
        <f t="shared" si="58"/>
        <v xml:space="preserve"> </v>
      </c>
      <c r="BK172" s="147" t="str">
        <f t="shared" si="59"/>
        <v xml:space="preserve"> </v>
      </c>
      <c r="BL172" s="147" t="str">
        <f t="shared" si="60"/>
        <v xml:space="preserve"> </v>
      </c>
      <c r="BM172" s="147" t="str">
        <f t="shared" si="61"/>
        <v xml:space="preserve"> </v>
      </c>
      <c r="BN172" s="147" t="str">
        <f t="shared" si="62"/>
        <v xml:space="preserve"> </v>
      </c>
      <c r="BO172" s="147" t="str">
        <f t="shared" si="63"/>
        <v xml:space="preserve"> </v>
      </c>
      <c r="BP172" s="147" t="str">
        <f t="shared" si="64"/>
        <v xml:space="preserve"> </v>
      </c>
      <c r="BQ172" s="148" t="str">
        <f t="shared" si="65"/>
        <v xml:space="preserve"> </v>
      </c>
      <c r="BR172" s="149">
        <f>IF(AW172="X",B172,IF(AX172="X",B172,IF(AY172="X",B172,0)))/Classement!B47</f>
        <v>0</v>
      </c>
      <c r="BS172" s="177">
        <f>IF(AW172="X",B172,IF(AX172="X",B172,IF(AY172="X",B172,0)))/Classement!C47</f>
        <v>0</v>
      </c>
      <c r="BT172" s="177">
        <f>IF(AZ172="X",B172,IF(BA172="X",B172,IF(BB172="X",B172,IF(BC172="X",B172,IF(BD172="X",B172,IF(BE172="X",B172,IF(BF172="X",B172,IF(BG172="X",B172,IF(BH172="X",B172,IF(BI172="X",B172,IF(BJ172="X",B172,IF(BK172="X",B172,IF(BL172="X",B172,0)))))))))))))/Classement!B47</f>
        <v>0</v>
      </c>
      <c r="BU172" s="179">
        <f>IF(AZ172="X",B172,IF(BA172="X",B172,IF(BB172="X",B172,IF(BC172="X",B172,IF(BD172="X",B172,IF(BE172="X",B172,IF(BF172="X",B172,IF(BG172="X",B172,IF(BH172="X",B172,IF(BI172="X",B172,IF(BJ172="X",B172,IF(BK172="X",B172,IF(BL172="X",B172,0)))))))))))))/Classement!C47</f>
        <v>0</v>
      </c>
      <c r="BV172" s="177">
        <f>IF(BM172="X",B172,IF(BN172="X",B172,0))/Classement!B47</f>
        <v>0</v>
      </c>
      <c r="BW172" s="177">
        <f>IF(BM172="X",B172,IF(BN172="X",B172,0))/Classement!C47</f>
        <v>0</v>
      </c>
    </row>
    <row r="173" spans="1:75" ht="90" thickBot="1" x14ac:dyDescent="0.25">
      <c r="A173" s="155" t="s">
        <v>397</v>
      </c>
      <c r="B173" s="204"/>
      <c r="C173" s="205"/>
      <c r="D173" s="205"/>
      <c r="E173" s="205"/>
      <c r="F173" s="205"/>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5"/>
      <c r="AT173" s="205"/>
      <c r="AU173" s="205"/>
      <c r="AV173" s="205"/>
      <c r="AW173" s="147" t="str">
        <f t="shared" si="45"/>
        <v xml:space="preserve"> </v>
      </c>
      <c r="AX173" s="147" t="str">
        <f t="shared" si="46"/>
        <v xml:space="preserve"> </v>
      </c>
      <c r="AY173" s="147" t="str">
        <f t="shared" si="47"/>
        <v xml:space="preserve"> </v>
      </c>
      <c r="AZ173" s="147" t="str">
        <f t="shared" si="48"/>
        <v xml:space="preserve"> </v>
      </c>
      <c r="BA173" s="147" t="str">
        <f t="shared" si="49"/>
        <v xml:space="preserve"> </v>
      </c>
      <c r="BB173" s="147" t="str">
        <f t="shared" si="50"/>
        <v xml:space="preserve"> </v>
      </c>
      <c r="BC173" s="147" t="str">
        <f t="shared" si="51"/>
        <v xml:space="preserve"> </v>
      </c>
      <c r="BD173" s="147" t="str">
        <f t="shared" si="52"/>
        <v xml:space="preserve"> </v>
      </c>
      <c r="BE173" s="147" t="str">
        <f t="shared" si="53"/>
        <v xml:space="preserve"> </v>
      </c>
      <c r="BF173" s="147" t="str">
        <f t="shared" si="54"/>
        <v xml:space="preserve"> </v>
      </c>
      <c r="BG173" s="147" t="str">
        <f t="shared" si="55"/>
        <v xml:space="preserve"> </v>
      </c>
      <c r="BH173" s="147" t="str">
        <f t="shared" si="56"/>
        <v xml:space="preserve"> </v>
      </c>
      <c r="BI173" s="147" t="str">
        <f t="shared" si="57"/>
        <v xml:space="preserve"> </v>
      </c>
      <c r="BJ173" s="147" t="str">
        <f t="shared" si="58"/>
        <v xml:space="preserve"> </v>
      </c>
      <c r="BK173" s="147" t="str">
        <f t="shared" si="59"/>
        <v xml:space="preserve"> </v>
      </c>
      <c r="BL173" s="147" t="str">
        <f t="shared" si="60"/>
        <v xml:space="preserve"> </v>
      </c>
      <c r="BM173" s="147" t="str">
        <f t="shared" si="61"/>
        <v xml:space="preserve"> </v>
      </c>
      <c r="BN173" s="147" t="str">
        <f t="shared" si="62"/>
        <v xml:space="preserve"> </v>
      </c>
      <c r="BO173" s="147" t="str">
        <f t="shared" si="63"/>
        <v xml:space="preserve"> </v>
      </c>
      <c r="BP173" s="147" t="str">
        <f t="shared" si="64"/>
        <v xml:space="preserve"> </v>
      </c>
      <c r="BQ173" s="148" t="str">
        <f t="shared" si="65"/>
        <v xml:space="preserve"> </v>
      </c>
      <c r="BR173" s="149">
        <f>IF(AW173="X",B173,IF(AX173="X",B173,IF(AY173="X",B173,0)))/Classement!B48</f>
        <v>0</v>
      </c>
      <c r="BS173" s="177">
        <f>IF(AW173="X",B173,IF(AX173="X",B173,IF(AY173="X",B173,0)))/Classement!C48</f>
        <v>0</v>
      </c>
      <c r="BT173" s="177">
        <f>IF(AZ173="X",B173,IF(BA173="X",B173,IF(BB173="X",B173,IF(BC173="X",B173,IF(BD173="X",B173,IF(BE173="X",B173,IF(BF173="X",B173,IF(BG173="X",B173,IF(BH173="X",B173,IF(BI173="X",B173,IF(BJ173="X",B173,IF(BK173="X",B173,IF(BL173="X",B173,0)))))))))))))/Classement!B48</f>
        <v>0</v>
      </c>
      <c r="BU173" s="179">
        <f>IF(AZ173="X",B173,IF(BA173="X",B173,IF(BB173="X",B173,IF(BC173="X",B173,IF(BD173="X",B173,IF(BE173="X",B173,IF(BF173="X",B173,IF(BG173="X",B173,IF(BH173="X",B173,IF(BI173="X",B173,IF(BJ173="X",B173,IF(BK173="X",B173,IF(BL173="X",B173,0)))))))))))))/Classement!C48</f>
        <v>0</v>
      </c>
      <c r="BV173" s="177">
        <f>IF(BM173="X",B173,IF(BN173="X",B173,0))/Classement!B48</f>
        <v>0</v>
      </c>
      <c r="BW173" s="177">
        <f>IF(BM173="X",B173,IF(BN173="X",B173,0))/Classement!C48</f>
        <v>0</v>
      </c>
    </row>
    <row r="174" spans="1:75" ht="13.5" thickBot="1" x14ac:dyDescent="0.25">
      <c r="A174" s="155" t="s">
        <v>114</v>
      </c>
      <c r="B174" s="204"/>
      <c r="C174" s="205"/>
      <c r="D174" s="205"/>
      <c r="E174" s="205"/>
      <c r="F174" s="205"/>
      <c r="G174" s="205"/>
      <c r="H174" s="205"/>
      <c r="I174" s="205"/>
      <c r="J174" s="205"/>
      <c r="K174" s="205"/>
      <c r="L174" s="205"/>
      <c r="M174" s="205"/>
      <c r="N174" s="205"/>
      <c r="O174" s="205"/>
      <c r="P174" s="205"/>
      <c r="Q174" s="205"/>
      <c r="R174" s="205"/>
      <c r="S174" s="205"/>
      <c r="T174" s="205"/>
      <c r="U174" s="205"/>
      <c r="V174" s="205"/>
      <c r="W174" s="205"/>
      <c r="X174" s="205"/>
      <c r="Y174" s="205"/>
      <c r="Z174" s="205"/>
      <c r="AA174" s="205"/>
      <c r="AB174" s="205"/>
      <c r="AC174" s="205"/>
      <c r="AD174" s="205"/>
      <c r="AE174" s="205"/>
      <c r="AF174" s="205"/>
      <c r="AG174" s="205"/>
      <c r="AH174" s="205"/>
      <c r="AI174" s="205"/>
      <c r="AJ174" s="205"/>
      <c r="AK174" s="205"/>
      <c r="AL174" s="205"/>
      <c r="AM174" s="205"/>
      <c r="AN174" s="205"/>
      <c r="AO174" s="205"/>
      <c r="AP174" s="205"/>
      <c r="AQ174" s="205"/>
      <c r="AR174" s="205"/>
      <c r="AS174" s="205"/>
      <c r="AT174" s="205"/>
      <c r="AU174" s="205"/>
      <c r="AV174" s="205"/>
      <c r="AW174" s="147" t="str">
        <f t="shared" si="45"/>
        <v xml:space="preserve"> </v>
      </c>
      <c r="AX174" s="147" t="str">
        <f t="shared" si="46"/>
        <v xml:space="preserve"> </v>
      </c>
      <c r="AY174" s="147" t="str">
        <f t="shared" si="47"/>
        <v xml:space="preserve"> </v>
      </c>
      <c r="AZ174" s="147" t="str">
        <f t="shared" si="48"/>
        <v xml:space="preserve"> </v>
      </c>
      <c r="BA174" s="147" t="str">
        <f t="shared" si="49"/>
        <v xml:space="preserve"> </v>
      </c>
      <c r="BB174" s="147" t="str">
        <f t="shared" si="50"/>
        <v xml:space="preserve"> </v>
      </c>
      <c r="BC174" s="147" t="str">
        <f t="shared" si="51"/>
        <v xml:space="preserve"> </v>
      </c>
      <c r="BD174" s="147" t="str">
        <f t="shared" si="52"/>
        <v xml:space="preserve"> </v>
      </c>
      <c r="BE174" s="147" t="str">
        <f t="shared" si="53"/>
        <v xml:space="preserve"> </v>
      </c>
      <c r="BF174" s="147" t="str">
        <f t="shared" si="54"/>
        <v xml:space="preserve"> </v>
      </c>
      <c r="BG174" s="147" t="str">
        <f t="shared" si="55"/>
        <v xml:space="preserve"> </v>
      </c>
      <c r="BH174" s="147" t="str">
        <f t="shared" si="56"/>
        <v xml:space="preserve"> </v>
      </c>
      <c r="BI174" s="147" t="str">
        <f t="shared" si="57"/>
        <v xml:space="preserve"> </v>
      </c>
      <c r="BJ174" s="147" t="str">
        <f t="shared" si="58"/>
        <v xml:space="preserve"> </v>
      </c>
      <c r="BK174" s="147" t="str">
        <f t="shared" si="59"/>
        <v xml:space="preserve"> </v>
      </c>
      <c r="BL174" s="147" t="str">
        <f t="shared" si="60"/>
        <v xml:space="preserve"> </v>
      </c>
      <c r="BM174" s="147" t="str">
        <f t="shared" si="61"/>
        <v xml:space="preserve"> </v>
      </c>
      <c r="BN174" s="147" t="str">
        <f t="shared" si="62"/>
        <v xml:space="preserve"> </v>
      </c>
      <c r="BO174" s="147" t="str">
        <f t="shared" si="63"/>
        <v xml:space="preserve"> </v>
      </c>
      <c r="BP174" s="147" t="str">
        <f t="shared" si="64"/>
        <v xml:space="preserve"> </v>
      </c>
      <c r="BQ174" s="148" t="str">
        <f t="shared" si="65"/>
        <v xml:space="preserve"> </v>
      </c>
      <c r="BR174" s="149">
        <f>IF(AW174="X",B174,IF(AX174="X",B174,IF(AY174="X",B174,0)))/Classement!B49</f>
        <v>0</v>
      </c>
      <c r="BS174" s="177">
        <f>IF(AW174="X",B174,IF(AX174="X",B174,IF(AY174="X",B174,0)))/Classement!C49</f>
        <v>0</v>
      </c>
      <c r="BT174" s="177">
        <f>IF(AZ174="X",B174,IF(BA174="X",B174,IF(BB174="X",B174,IF(BC174="X",B174,IF(BD174="X",B174,IF(BE174="X",B174,IF(BF174="X",B174,IF(BG174="X",B174,IF(BH174="X",B174,IF(BI174="X",B174,IF(BJ174="X",B174,IF(BK174="X",B174,IF(BL174="X",B174,0)))))))))))))/Classement!B49</f>
        <v>0</v>
      </c>
      <c r="BU174" s="179">
        <f>IF(AZ174="X",B174,IF(BA174="X",B174,IF(BB174="X",B174,IF(BC174="X",B174,IF(BD174="X",B174,IF(BE174="X",B174,IF(BF174="X",B174,IF(BG174="X",B174,IF(BH174="X",B174,IF(BI174="X",B174,IF(BJ174="X",B174,IF(BK174="X",B174,IF(BL174="X",B174,0)))))))))))))/Classement!C49</f>
        <v>0</v>
      </c>
      <c r="BV174" s="177">
        <f>IF(BM174="X",B174,IF(BN174="X",B174,0))/Classement!B49</f>
        <v>0</v>
      </c>
      <c r="BW174" s="177">
        <f>IF(BM174="X",B174,IF(BN174="X",B174,0))/Classement!C49</f>
        <v>0</v>
      </c>
    </row>
    <row r="175" spans="1:75" ht="13.5" thickBot="1" x14ac:dyDescent="0.25">
      <c r="A175" s="155" t="s">
        <v>115</v>
      </c>
      <c r="B175" s="204"/>
      <c r="C175" s="205"/>
      <c r="D175" s="205"/>
      <c r="E175" s="205"/>
      <c r="F175" s="205"/>
      <c r="G175" s="205"/>
      <c r="H175" s="205"/>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147" t="str">
        <f t="shared" si="45"/>
        <v xml:space="preserve"> </v>
      </c>
      <c r="AX175" s="147" t="str">
        <f t="shared" si="46"/>
        <v xml:space="preserve"> </v>
      </c>
      <c r="AY175" s="147" t="str">
        <f t="shared" si="47"/>
        <v xml:space="preserve"> </v>
      </c>
      <c r="AZ175" s="147" t="str">
        <f t="shared" si="48"/>
        <v xml:space="preserve"> </v>
      </c>
      <c r="BA175" s="147" t="str">
        <f t="shared" si="49"/>
        <v xml:space="preserve"> </v>
      </c>
      <c r="BB175" s="147" t="str">
        <f t="shared" si="50"/>
        <v xml:space="preserve"> </v>
      </c>
      <c r="BC175" s="147" t="str">
        <f t="shared" si="51"/>
        <v xml:space="preserve"> </v>
      </c>
      <c r="BD175" s="147" t="str">
        <f t="shared" si="52"/>
        <v xml:space="preserve"> </v>
      </c>
      <c r="BE175" s="147" t="str">
        <f t="shared" si="53"/>
        <v xml:space="preserve"> </v>
      </c>
      <c r="BF175" s="147" t="str">
        <f t="shared" si="54"/>
        <v xml:space="preserve"> </v>
      </c>
      <c r="BG175" s="147" t="str">
        <f t="shared" si="55"/>
        <v xml:space="preserve"> </v>
      </c>
      <c r="BH175" s="147" t="str">
        <f t="shared" si="56"/>
        <v xml:space="preserve"> </v>
      </c>
      <c r="BI175" s="147" t="str">
        <f t="shared" si="57"/>
        <v xml:space="preserve"> </v>
      </c>
      <c r="BJ175" s="147" t="str">
        <f t="shared" si="58"/>
        <v xml:space="preserve"> </v>
      </c>
      <c r="BK175" s="147" t="str">
        <f t="shared" si="59"/>
        <v xml:space="preserve"> </v>
      </c>
      <c r="BL175" s="147" t="str">
        <f t="shared" si="60"/>
        <v xml:space="preserve"> </v>
      </c>
      <c r="BM175" s="147" t="str">
        <f t="shared" si="61"/>
        <v xml:space="preserve"> </v>
      </c>
      <c r="BN175" s="147" t="str">
        <f t="shared" si="62"/>
        <v xml:space="preserve"> </v>
      </c>
      <c r="BO175" s="147" t="str">
        <f t="shared" si="63"/>
        <v xml:space="preserve"> </v>
      </c>
      <c r="BP175" s="147" t="str">
        <f t="shared" si="64"/>
        <v xml:space="preserve"> </v>
      </c>
      <c r="BQ175" s="148" t="str">
        <f t="shared" si="65"/>
        <v xml:space="preserve"> </v>
      </c>
      <c r="BR175" s="149">
        <f>IF(AW175="X",B175,IF(AX175="X",B175,IF(AY175="X",B175,0)))/Classement!B50</f>
        <v>0</v>
      </c>
      <c r="BS175" s="177">
        <f>IF(AW175="X",B175,IF(AX175="X",B175,IF(AY175="X",B175,0)))/Classement!C50</f>
        <v>0</v>
      </c>
      <c r="BT175" s="177">
        <f>IF(AZ175="X",B175,IF(BA175="X",B175,IF(BB175="X",B175,IF(BC175="X",B175,IF(BD175="X",B175,IF(BE175="X",B175,IF(BF175="X",B175,IF(BG175="X",B175,IF(BH175="X",B175,IF(BI175="X",B175,IF(BJ175="X",B175,IF(BK175="X",B175,IF(BL175="X",B175,0)))))))))))))/Classement!B50</f>
        <v>0</v>
      </c>
      <c r="BU175" s="179">
        <f>IF(AZ175="X",B175,IF(BA175="X",B175,IF(BB175="X",B175,IF(BC175="X",B175,IF(BD175="X",B175,IF(BE175="X",B175,IF(BF175="X",B175,IF(BG175="X",B175,IF(BH175="X",B175,IF(BI175="X",B175,IF(BJ175="X",B175,IF(BK175="X",B175,IF(BL175="X",B175,0)))))))))))))/Classement!C50</f>
        <v>0</v>
      </c>
      <c r="BV175" s="177">
        <f>IF(BM175="X",B175,IF(BN175="X",B175,0))/Classement!B50</f>
        <v>0</v>
      </c>
      <c r="BW175" s="177">
        <f>IF(BM175="X",B175,IF(BN175="X",B175,0))/Classement!C50</f>
        <v>0</v>
      </c>
    </row>
    <row r="176" spans="1:75" ht="13.5" thickBot="1" x14ac:dyDescent="0.25">
      <c r="A176" s="155" t="s">
        <v>116</v>
      </c>
      <c r="B176" s="204"/>
      <c r="C176" s="205"/>
      <c r="D176" s="205"/>
      <c r="E176" s="205"/>
      <c r="F176" s="205"/>
      <c r="G176" s="205"/>
      <c r="H176" s="205"/>
      <c r="I176" s="205"/>
      <c r="J176" s="205"/>
      <c r="K176" s="205"/>
      <c r="L176" s="205"/>
      <c r="M176" s="205"/>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147" t="str">
        <f t="shared" si="45"/>
        <v xml:space="preserve"> </v>
      </c>
      <c r="AX176" s="147" t="str">
        <f t="shared" si="46"/>
        <v xml:space="preserve"> </v>
      </c>
      <c r="AY176" s="147" t="str">
        <f t="shared" si="47"/>
        <v xml:space="preserve"> </v>
      </c>
      <c r="AZ176" s="147" t="str">
        <f t="shared" si="48"/>
        <v xml:space="preserve"> </v>
      </c>
      <c r="BA176" s="147" t="str">
        <f t="shared" si="49"/>
        <v xml:space="preserve"> </v>
      </c>
      <c r="BB176" s="147" t="str">
        <f t="shared" si="50"/>
        <v xml:space="preserve"> </v>
      </c>
      <c r="BC176" s="147" t="str">
        <f t="shared" si="51"/>
        <v xml:space="preserve"> </v>
      </c>
      <c r="BD176" s="147" t="str">
        <f t="shared" si="52"/>
        <v xml:space="preserve"> </v>
      </c>
      <c r="BE176" s="147" t="str">
        <f t="shared" si="53"/>
        <v xml:space="preserve"> </v>
      </c>
      <c r="BF176" s="147" t="str">
        <f t="shared" si="54"/>
        <v xml:space="preserve"> </v>
      </c>
      <c r="BG176" s="147" t="str">
        <f t="shared" si="55"/>
        <v xml:space="preserve"> </v>
      </c>
      <c r="BH176" s="147" t="str">
        <f t="shared" si="56"/>
        <v xml:space="preserve"> </v>
      </c>
      <c r="BI176" s="147" t="str">
        <f t="shared" si="57"/>
        <v xml:space="preserve"> </v>
      </c>
      <c r="BJ176" s="147" t="str">
        <f t="shared" si="58"/>
        <v xml:space="preserve"> </v>
      </c>
      <c r="BK176" s="147" t="str">
        <f t="shared" si="59"/>
        <v xml:space="preserve"> </v>
      </c>
      <c r="BL176" s="147" t="str">
        <f t="shared" si="60"/>
        <v xml:space="preserve"> </v>
      </c>
      <c r="BM176" s="147" t="str">
        <f t="shared" si="61"/>
        <v xml:space="preserve"> </v>
      </c>
      <c r="BN176" s="147" t="str">
        <f t="shared" si="62"/>
        <v xml:space="preserve"> </v>
      </c>
      <c r="BO176" s="147" t="str">
        <f t="shared" si="63"/>
        <v xml:space="preserve"> </v>
      </c>
      <c r="BP176" s="147" t="str">
        <f t="shared" si="64"/>
        <v xml:space="preserve"> </v>
      </c>
      <c r="BQ176" s="148" t="str">
        <f t="shared" si="65"/>
        <v xml:space="preserve"> </v>
      </c>
      <c r="BR176" s="149">
        <f>IF(AW176="X",B176,IF(AX176="X",B176,IF(AY176="X",B176,0)))/Classement!B51</f>
        <v>0</v>
      </c>
      <c r="BS176" s="177">
        <f>IF(AW176="X",B176,IF(AX176="X",B176,IF(AY176="X",B176,0)))/Classement!C51</f>
        <v>0</v>
      </c>
      <c r="BT176" s="177">
        <f>IF(AZ176="X",B176,IF(BA176="X",B176,IF(BB176="X",B176,IF(BC176="X",B176,IF(BD176="X",B176,IF(BE176="X",B176,IF(BF176="X",B176,IF(BG176="X",B176,IF(BH176="X",B176,IF(BI176="X",B176,IF(BJ176="X",B176,IF(BK176="X",B176,IF(BL176="X",B176,0)))))))))))))/Classement!B51</f>
        <v>0</v>
      </c>
      <c r="BU176" s="179">
        <f>IF(AZ176="X",B176,IF(BA176="X",B176,IF(BB176="X",B176,IF(BC176="X",B176,IF(BD176="X",B176,IF(BE176="X",B176,IF(BF176="X",B176,IF(BG176="X",B176,IF(BH176="X",B176,IF(BI176="X",B176,IF(BJ176="X",B176,IF(BK176="X",B176,IF(BL176="X",B176,0)))))))))))))/Classement!C51</f>
        <v>0</v>
      </c>
      <c r="BV176" s="177">
        <f>IF(BM176="X",B176,IF(BN176="X",B176,0))/Classement!B51</f>
        <v>0</v>
      </c>
      <c r="BW176" s="177">
        <f>IF(BM176="X",B176,IF(BN176="X",B176,0))/Classement!C51</f>
        <v>0</v>
      </c>
    </row>
    <row r="177" spans="1:75" ht="26.25" thickBot="1" x14ac:dyDescent="0.25">
      <c r="A177" s="155" t="s">
        <v>117</v>
      </c>
      <c r="B177" s="204"/>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147" t="str">
        <f t="shared" si="45"/>
        <v xml:space="preserve"> </v>
      </c>
      <c r="AX177" s="147" t="str">
        <f t="shared" si="46"/>
        <v xml:space="preserve"> </v>
      </c>
      <c r="AY177" s="147" t="str">
        <f t="shared" si="47"/>
        <v xml:space="preserve"> </v>
      </c>
      <c r="AZ177" s="147" t="str">
        <f t="shared" si="48"/>
        <v xml:space="preserve"> </v>
      </c>
      <c r="BA177" s="147" t="str">
        <f t="shared" si="49"/>
        <v xml:space="preserve"> </v>
      </c>
      <c r="BB177" s="147" t="str">
        <f t="shared" si="50"/>
        <v xml:space="preserve"> </v>
      </c>
      <c r="BC177" s="147" t="str">
        <f t="shared" si="51"/>
        <v xml:space="preserve"> </v>
      </c>
      <c r="BD177" s="147" t="str">
        <f t="shared" si="52"/>
        <v xml:space="preserve"> </v>
      </c>
      <c r="BE177" s="147" t="str">
        <f t="shared" si="53"/>
        <v xml:space="preserve"> </v>
      </c>
      <c r="BF177" s="147" t="str">
        <f t="shared" si="54"/>
        <v xml:space="preserve"> </v>
      </c>
      <c r="BG177" s="147" t="str">
        <f t="shared" si="55"/>
        <v xml:space="preserve"> </v>
      </c>
      <c r="BH177" s="147" t="str">
        <f t="shared" si="56"/>
        <v xml:space="preserve"> </v>
      </c>
      <c r="BI177" s="147" t="str">
        <f t="shared" si="57"/>
        <v xml:space="preserve"> </v>
      </c>
      <c r="BJ177" s="147" t="str">
        <f t="shared" si="58"/>
        <v xml:space="preserve"> </v>
      </c>
      <c r="BK177" s="147" t="str">
        <f t="shared" si="59"/>
        <v xml:space="preserve"> </v>
      </c>
      <c r="BL177" s="147" t="str">
        <f t="shared" si="60"/>
        <v xml:space="preserve"> </v>
      </c>
      <c r="BM177" s="147" t="str">
        <f t="shared" si="61"/>
        <v xml:space="preserve"> </v>
      </c>
      <c r="BN177" s="147" t="str">
        <f t="shared" si="62"/>
        <v xml:space="preserve"> </v>
      </c>
      <c r="BO177" s="147" t="str">
        <f t="shared" si="63"/>
        <v xml:space="preserve"> </v>
      </c>
      <c r="BP177" s="147" t="str">
        <f t="shared" si="64"/>
        <v xml:space="preserve"> </v>
      </c>
      <c r="BQ177" s="148" t="str">
        <f t="shared" si="65"/>
        <v xml:space="preserve"> </v>
      </c>
      <c r="BR177" s="149">
        <f>IF(AW177="X",B177,IF(AX177="X",B177,IF(AY177="X",B177,0)))/Classement!B52</f>
        <v>0</v>
      </c>
      <c r="BS177" s="177">
        <f>IF(AW177="X",B177,IF(AX177="X",B177,IF(AY177="X",B177,0)))/Classement!C52</f>
        <v>0</v>
      </c>
      <c r="BT177" s="177">
        <f>IF(AZ177="X",B177,IF(BA177="X",B177,IF(BB177="X",B177,IF(BC177="X",B177,IF(BD177="X",B177,IF(BE177="X",B177,IF(BF177="X",B177,IF(BG177="X",B177,IF(BH177="X",B177,IF(BI177="X",B177,IF(BJ177="X",B177,IF(BK177="X",B177,IF(BL177="X",B177,0)))))))))))))/Classement!B52</f>
        <v>0</v>
      </c>
      <c r="BU177" s="179">
        <f>IF(AZ177="X",B177,IF(BA177="X",B177,IF(BB177="X",B177,IF(BC177="X",B177,IF(BD177="X",B177,IF(BE177="X",B177,IF(BF177="X",B177,IF(BG177="X",B177,IF(BH177="X",B177,IF(BI177="X",B177,IF(BJ177="X",B177,IF(BK177="X",B177,IF(BL177="X",B177,0)))))))))))))/Classement!C52</f>
        <v>0</v>
      </c>
      <c r="BV177" s="177">
        <f>IF(BM177="X",B177,IF(BN177="X",B177,0))/Classement!B52</f>
        <v>0</v>
      </c>
      <c r="BW177" s="177">
        <f>IF(BM177="X",B177,IF(BN177="X",B177,0))/Classement!C52</f>
        <v>0</v>
      </c>
    </row>
    <row r="178" spans="1:75" ht="13.5" thickBot="1" x14ac:dyDescent="0.25">
      <c r="A178" s="155" t="s">
        <v>118</v>
      </c>
      <c r="B178" s="204"/>
      <c r="C178" s="205"/>
      <c r="D178" s="205"/>
      <c r="E178" s="205"/>
      <c r="F178" s="205"/>
      <c r="G178" s="205"/>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147" t="str">
        <f t="shared" si="45"/>
        <v xml:space="preserve"> </v>
      </c>
      <c r="AX178" s="147" t="str">
        <f t="shared" si="46"/>
        <v xml:space="preserve"> </v>
      </c>
      <c r="AY178" s="147" t="str">
        <f t="shared" si="47"/>
        <v xml:space="preserve"> </v>
      </c>
      <c r="AZ178" s="147" t="str">
        <f t="shared" si="48"/>
        <v xml:space="preserve"> </v>
      </c>
      <c r="BA178" s="147" t="str">
        <f t="shared" si="49"/>
        <v xml:space="preserve"> </v>
      </c>
      <c r="BB178" s="147" t="str">
        <f t="shared" si="50"/>
        <v xml:space="preserve"> </v>
      </c>
      <c r="BC178" s="147" t="str">
        <f t="shared" si="51"/>
        <v xml:space="preserve"> </v>
      </c>
      <c r="BD178" s="147" t="str">
        <f t="shared" si="52"/>
        <v xml:space="preserve"> </v>
      </c>
      <c r="BE178" s="147" t="str">
        <f t="shared" si="53"/>
        <v xml:space="preserve"> </v>
      </c>
      <c r="BF178" s="147" t="str">
        <f t="shared" si="54"/>
        <v xml:space="preserve"> </v>
      </c>
      <c r="BG178" s="147" t="str">
        <f t="shared" si="55"/>
        <v xml:space="preserve"> </v>
      </c>
      <c r="BH178" s="147" t="str">
        <f t="shared" si="56"/>
        <v xml:space="preserve"> </v>
      </c>
      <c r="BI178" s="147" t="str">
        <f t="shared" si="57"/>
        <v xml:space="preserve"> </v>
      </c>
      <c r="BJ178" s="147" t="str">
        <f t="shared" si="58"/>
        <v xml:space="preserve"> </v>
      </c>
      <c r="BK178" s="147" t="str">
        <f t="shared" si="59"/>
        <v xml:space="preserve"> </v>
      </c>
      <c r="BL178" s="147" t="str">
        <f t="shared" si="60"/>
        <v xml:space="preserve"> </v>
      </c>
      <c r="BM178" s="147" t="str">
        <f t="shared" si="61"/>
        <v xml:space="preserve"> </v>
      </c>
      <c r="BN178" s="147" t="str">
        <f t="shared" si="62"/>
        <v xml:space="preserve"> </v>
      </c>
      <c r="BO178" s="147" t="str">
        <f t="shared" si="63"/>
        <v xml:space="preserve"> </v>
      </c>
      <c r="BP178" s="147" t="str">
        <f t="shared" si="64"/>
        <v xml:space="preserve"> </v>
      </c>
      <c r="BQ178" s="148" t="str">
        <f t="shared" si="65"/>
        <v xml:space="preserve"> </v>
      </c>
      <c r="BR178" s="149">
        <f>IF(AW178="X",B178,IF(AX178="X",B178,IF(AY178="X",B178,0)))/Classement!B53</f>
        <v>0</v>
      </c>
      <c r="BS178" s="177">
        <f>IF(AW178="X",B178,IF(AX178="X",B178,IF(AY178="X",B178,0)))/Classement!C53</f>
        <v>0</v>
      </c>
      <c r="BT178" s="177">
        <f>IF(AZ178="X",B178,IF(BA178="X",B178,IF(BB178="X",B178,IF(BC178="X",B178,IF(BD178="X",B178,IF(BE178="X",B178,IF(BF178="X",B178,IF(BG178="X",B178,IF(BH178="X",B178,IF(BI178="X",B178,IF(BJ178="X",B178,IF(BK178="X",B178,IF(BL178="X",B178,0)))))))))))))/Classement!B53</f>
        <v>0</v>
      </c>
      <c r="BU178" s="179">
        <f>IF(AZ178="X",B178,IF(BA178="X",B178,IF(BB178="X",B178,IF(BC178="X",B178,IF(BD178="X",B178,IF(BE178="X",B178,IF(BF178="X",B178,IF(BG178="X",B178,IF(BH178="X",B178,IF(BI178="X",B178,IF(BJ178="X",B178,IF(BK178="X",B178,IF(BL178="X",B178,0)))))))))))))/Classement!C53</f>
        <v>0</v>
      </c>
      <c r="BV178" s="177">
        <f>IF(BM178="X",B178,IF(BN178="X",B178,0))/Classement!B53</f>
        <v>0</v>
      </c>
      <c r="BW178" s="177">
        <f>IF(BM178="X",B178,IF(BN178="X",B178,0))/Classement!C53</f>
        <v>0</v>
      </c>
    </row>
    <row r="179" spans="1:75" ht="13.5" thickBot="1" x14ac:dyDescent="0.25">
      <c r="A179" s="155" t="s">
        <v>119</v>
      </c>
      <c r="B179" s="204"/>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147" t="str">
        <f t="shared" si="45"/>
        <v xml:space="preserve"> </v>
      </c>
      <c r="AX179" s="147" t="str">
        <f t="shared" si="46"/>
        <v xml:space="preserve"> </v>
      </c>
      <c r="AY179" s="147" t="str">
        <f t="shared" si="47"/>
        <v xml:space="preserve"> </v>
      </c>
      <c r="AZ179" s="147" t="str">
        <f t="shared" si="48"/>
        <v xml:space="preserve"> </v>
      </c>
      <c r="BA179" s="147" t="str">
        <f t="shared" si="49"/>
        <v xml:space="preserve"> </v>
      </c>
      <c r="BB179" s="147" t="str">
        <f t="shared" si="50"/>
        <v xml:space="preserve"> </v>
      </c>
      <c r="BC179" s="147" t="str">
        <f t="shared" si="51"/>
        <v xml:space="preserve"> </v>
      </c>
      <c r="BD179" s="147" t="str">
        <f t="shared" si="52"/>
        <v xml:space="preserve"> </v>
      </c>
      <c r="BE179" s="147" t="str">
        <f t="shared" si="53"/>
        <v xml:space="preserve"> </v>
      </c>
      <c r="BF179" s="147" t="str">
        <f t="shared" si="54"/>
        <v xml:space="preserve"> </v>
      </c>
      <c r="BG179" s="147" t="str">
        <f t="shared" si="55"/>
        <v xml:space="preserve"> </v>
      </c>
      <c r="BH179" s="147" t="str">
        <f t="shared" si="56"/>
        <v xml:space="preserve"> </v>
      </c>
      <c r="BI179" s="147" t="str">
        <f t="shared" si="57"/>
        <v xml:space="preserve"> </v>
      </c>
      <c r="BJ179" s="147" t="str">
        <f t="shared" si="58"/>
        <v xml:space="preserve"> </v>
      </c>
      <c r="BK179" s="147" t="str">
        <f t="shared" si="59"/>
        <v xml:space="preserve"> </v>
      </c>
      <c r="BL179" s="147" t="str">
        <f t="shared" si="60"/>
        <v xml:space="preserve"> </v>
      </c>
      <c r="BM179" s="147" t="str">
        <f t="shared" si="61"/>
        <v xml:space="preserve"> </v>
      </c>
      <c r="BN179" s="147" t="str">
        <f t="shared" si="62"/>
        <v xml:space="preserve"> </v>
      </c>
      <c r="BO179" s="147" t="str">
        <f t="shared" si="63"/>
        <v xml:space="preserve"> </v>
      </c>
      <c r="BP179" s="147" t="str">
        <f t="shared" si="64"/>
        <v xml:space="preserve"> </v>
      </c>
      <c r="BQ179" s="148" t="str">
        <f t="shared" si="65"/>
        <v xml:space="preserve"> </v>
      </c>
      <c r="BR179" s="149">
        <f>IF(AW179="X",B179,IF(AX179="X",B179,IF(AY179="X",B179,0)))/Classement!B54</f>
        <v>0</v>
      </c>
      <c r="BS179" s="177">
        <f>IF(AW179="X",B179,IF(AX179="X",B179,IF(AY179="X",B179,0)))/Classement!C54</f>
        <v>0</v>
      </c>
      <c r="BT179" s="177">
        <f>IF(AZ179="X",B179,IF(BA179="X",B179,IF(BB179="X",B179,IF(BC179="X",B179,IF(BD179="X",B179,IF(BE179="X",B179,IF(BF179="X",B179,IF(BG179="X",B179,IF(BH179="X",B179,IF(BI179="X",B179,IF(BJ179="X",B179,IF(BK179="X",B179,IF(BL179="X",B179,0)))))))))))))/Classement!B54</f>
        <v>0</v>
      </c>
      <c r="BU179" s="179">
        <f>IF(AZ179="X",B179,IF(BA179="X",B179,IF(BB179="X",B179,IF(BC179="X",B179,IF(BD179="X",B179,IF(BE179="X",B179,IF(BF179="X",B179,IF(BG179="X",B179,IF(BH179="X",B179,IF(BI179="X",B179,IF(BJ179="X",B179,IF(BK179="X",B179,IF(BL179="X",B179,0)))))))))))))/Classement!C54</f>
        <v>0</v>
      </c>
      <c r="BV179" s="177">
        <f>IF(BM179="X",B179,IF(BN179="X",B179,0))/Classement!B54</f>
        <v>0</v>
      </c>
      <c r="BW179" s="177">
        <f>IF(BM179="X",B179,IF(BN179="X",B179,0))/Classement!C54</f>
        <v>0</v>
      </c>
    </row>
    <row r="180" spans="1:75" ht="13.5" thickBot="1" x14ac:dyDescent="0.25">
      <c r="A180" s="155" t="s">
        <v>120</v>
      </c>
      <c r="B180" s="204"/>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147" t="str">
        <f t="shared" si="45"/>
        <v xml:space="preserve"> </v>
      </c>
      <c r="AX180" s="147" t="str">
        <f t="shared" si="46"/>
        <v xml:space="preserve"> </v>
      </c>
      <c r="AY180" s="147" t="str">
        <f t="shared" si="47"/>
        <v xml:space="preserve"> </v>
      </c>
      <c r="AZ180" s="147" t="str">
        <f t="shared" si="48"/>
        <v xml:space="preserve"> </v>
      </c>
      <c r="BA180" s="147" t="str">
        <f t="shared" si="49"/>
        <v xml:space="preserve"> </v>
      </c>
      <c r="BB180" s="147" t="str">
        <f t="shared" si="50"/>
        <v xml:space="preserve"> </v>
      </c>
      <c r="BC180" s="147" t="str">
        <f t="shared" si="51"/>
        <v xml:space="preserve"> </v>
      </c>
      <c r="BD180" s="147" t="str">
        <f t="shared" si="52"/>
        <v xml:space="preserve"> </v>
      </c>
      <c r="BE180" s="147" t="str">
        <f t="shared" si="53"/>
        <v xml:space="preserve"> </v>
      </c>
      <c r="BF180" s="147" t="str">
        <f t="shared" si="54"/>
        <v xml:space="preserve"> </v>
      </c>
      <c r="BG180" s="147" t="str">
        <f t="shared" si="55"/>
        <v xml:space="preserve"> </v>
      </c>
      <c r="BH180" s="147" t="str">
        <f t="shared" si="56"/>
        <v xml:space="preserve"> </v>
      </c>
      <c r="BI180" s="147" t="str">
        <f t="shared" si="57"/>
        <v xml:space="preserve"> </v>
      </c>
      <c r="BJ180" s="147" t="str">
        <f t="shared" si="58"/>
        <v xml:space="preserve"> </v>
      </c>
      <c r="BK180" s="147" t="str">
        <f t="shared" si="59"/>
        <v xml:space="preserve"> </v>
      </c>
      <c r="BL180" s="147" t="str">
        <f t="shared" si="60"/>
        <v xml:space="preserve"> </v>
      </c>
      <c r="BM180" s="147" t="str">
        <f t="shared" si="61"/>
        <v xml:space="preserve"> </v>
      </c>
      <c r="BN180" s="147" t="str">
        <f t="shared" si="62"/>
        <v xml:space="preserve"> </v>
      </c>
      <c r="BO180" s="147" t="str">
        <f t="shared" si="63"/>
        <v xml:space="preserve"> </v>
      </c>
      <c r="BP180" s="147" t="str">
        <f t="shared" si="64"/>
        <v xml:space="preserve"> </v>
      </c>
      <c r="BQ180" s="148" t="str">
        <f t="shared" si="65"/>
        <v xml:space="preserve"> </v>
      </c>
      <c r="BR180" s="149">
        <f>IF(AW180="X",B180,IF(AX180="X",B180,IF(AY180="X",B180,0)))/Classement!B55</f>
        <v>0</v>
      </c>
      <c r="BS180" s="177">
        <f>IF(AW180="X",B180,IF(AX180="X",B180,IF(AY180="X",B180,0)))/Classement!C55</f>
        <v>0</v>
      </c>
      <c r="BT180" s="177">
        <f>IF(AZ180="X",B180,IF(BA180="X",B180,IF(BB180="X",B180,IF(BC180="X",B180,IF(BD180="X",B180,IF(BE180="X",B180,IF(BF180="X",B180,IF(BG180="X",B180,IF(BH180="X",B180,IF(BI180="X",B180,IF(BJ180="X",B180,IF(BK180="X",B180,IF(BL180="X",B180,0)))))))))))))/Classement!B55</f>
        <v>0</v>
      </c>
      <c r="BU180" s="179">
        <f>IF(AZ180="X",B180,IF(BA180="X",B180,IF(BB180="X",B180,IF(BC180="X",B180,IF(BD180="X",B180,IF(BE180="X",B180,IF(BF180="X",B180,IF(BG180="X",B180,IF(BH180="X",B180,IF(BI180="X",B180,IF(BJ180="X",B180,IF(BK180="X",B180,IF(BL180="X",B180,0)))))))))))))/Classement!C55</f>
        <v>0</v>
      </c>
      <c r="BV180" s="177">
        <f>IF(BM180="X",B180,IF(BN180="X",B180,0))/Classement!B55</f>
        <v>0</v>
      </c>
      <c r="BW180" s="177">
        <f>IF(BM180="X",B180,IF(BN180="X",B180,0))/Classement!C55</f>
        <v>0</v>
      </c>
    </row>
    <row r="181" spans="1:75" ht="13.5" thickBot="1" x14ac:dyDescent="0.25">
      <c r="AW181" s="200"/>
      <c r="BR181" s="149">
        <f>SUM(BR89:BR180)</f>
        <v>0</v>
      </c>
      <c r="BS181" s="149">
        <f>SUM(BS89:BS180)</f>
        <v>0</v>
      </c>
      <c r="BT181" s="149">
        <f t="shared" ref="BT181:BW181" si="66">SUM(BT89:BT180)</f>
        <v>0</v>
      </c>
      <c r="BU181" s="156">
        <f t="shared" si="66"/>
        <v>0</v>
      </c>
      <c r="BV181" s="149">
        <f t="shared" si="66"/>
        <v>0</v>
      </c>
      <c r="BW181" s="149">
        <f t="shared" si="66"/>
        <v>0</v>
      </c>
    </row>
    <row r="183" spans="1:75" x14ac:dyDescent="0.2">
      <c r="A183" s="201"/>
    </row>
    <row r="185" spans="1:75" x14ac:dyDescent="0.2">
      <c r="BV185" s="136" t="s">
        <v>141</v>
      </c>
    </row>
  </sheetData>
  <sheetProtection algorithmName="SHA-512" hashValue="w+Iac7roNeG0SkE/bWv865PpEE3nIYROcx1rzOGekPPkATlBZVkvew0PBps3ptvR1+g6ck3ysp1VejbKQNA69A==" saltValue="2PV0xF1ldoBx7zXhK1yz+Q==" spinCount="100000" sheet="1" objects="1" scenarios="1"/>
  <mergeCells count="38">
    <mergeCell ref="AW87:BQ87"/>
    <mergeCell ref="A87:A88"/>
    <mergeCell ref="B87:B88"/>
    <mergeCell ref="AW17:BQ17"/>
    <mergeCell ref="B17:B18"/>
    <mergeCell ref="C17:C18"/>
    <mergeCell ref="C87:C88"/>
    <mergeCell ref="D17:D18"/>
    <mergeCell ref="D87:D88"/>
    <mergeCell ref="A64:D64"/>
    <mergeCell ref="A17:A18"/>
    <mergeCell ref="A85:BQ85"/>
    <mergeCell ref="E17:AV17"/>
    <mergeCell ref="E87:AV87"/>
    <mergeCell ref="BW17:BW18"/>
    <mergeCell ref="BR87:BR88"/>
    <mergeCell ref="BS87:BS88"/>
    <mergeCell ref="BT87:BT88"/>
    <mergeCell ref="BU87:BU88"/>
    <mergeCell ref="BV87:BV88"/>
    <mergeCell ref="BW87:BW88"/>
    <mergeCell ref="BR17:BR18"/>
    <mergeCell ref="BT17:BT18"/>
    <mergeCell ref="BV17:BV18"/>
    <mergeCell ref="BS17:BS18"/>
    <mergeCell ref="BU17:BU18"/>
    <mergeCell ref="A1:A2"/>
    <mergeCell ref="B1:B2"/>
    <mergeCell ref="C1:C2"/>
    <mergeCell ref="D1:D2"/>
    <mergeCell ref="E1:AV1"/>
    <mergeCell ref="BV1:BV2"/>
    <mergeCell ref="BW1:BW2"/>
    <mergeCell ref="AW1:BQ1"/>
    <mergeCell ref="BR1:BR2"/>
    <mergeCell ref="BS1:BS2"/>
    <mergeCell ref="BT1:BT2"/>
    <mergeCell ref="BU1:BU2"/>
  </mergeCells>
  <pageMargins left="0.51181102362204722" right="0.51181102362204722" top="0.55118110236220474" bottom="0.55118110236220474" header="0.31496062992125984" footer="0.31496062992125984"/>
  <pageSetup paperSize="8" scale="30" orientation="landscape"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zoomScaleNormal="100" workbookViewId="0">
      <pane ySplit="7" topLeftCell="A8" activePane="bottomLeft" state="frozen"/>
      <selection pane="bottomLeft"/>
    </sheetView>
  </sheetViews>
  <sheetFormatPr defaultColWidth="11.42578125" defaultRowHeight="12.75" x14ac:dyDescent="0.2"/>
  <cols>
    <col min="1" max="1" width="62.85546875" customWidth="1"/>
    <col min="2" max="2" width="22" customWidth="1"/>
    <col min="3" max="4" width="20" customWidth="1"/>
    <col min="5" max="5" width="21.28515625" customWidth="1"/>
    <col min="6" max="6" width="22" customWidth="1"/>
    <col min="7" max="7" width="17" customWidth="1"/>
    <col min="8" max="8" width="16.140625" customWidth="1"/>
  </cols>
  <sheetData>
    <row r="1" spans="1:6" x14ac:dyDescent="0.2">
      <c r="A1" s="1" t="s">
        <v>359</v>
      </c>
    </row>
    <row r="2" spans="1:6" ht="18" x14ac:dyDescent="0.25">
      <c r="B2" s="229" t="s">
        <v>125</v>
      </c>
      <c r="C2" s="229"/>
      <c r="D2" s="229"/>
      <c r="E2" s="229"/>
    </row>
    <row r="3" spans="1:6" ht="18" x14ac:dyDescent="0.25">
      <c r="B3" s="40"/>
      <c r="C3" s="40"/>
      <c r="D3" s="40"/>
      <c r="E3" s="40"/>
    </row>
    <row r="5" spans="1:6" ht="18" x14ac:dyDescent="0.25">
      <c r="A5" s="2" t="s">
        <v>421</v>
      </c>
    </row>
    <row r="6" spans="1:6" ht="13.5" thickBot="1" x14ac:dyDescent="0.25"/>
    <row r="7" spans="1:6" ht="77.25" customHeight="1" thickBot="1" x14ac:dyDescent="0.25">
      <c r="A7" s="26" t="s">
        <v>22</v>
      </c>
      <c r="B7" s="14" t="s">
        <v>2</v>
      </c>
      <c r="C7" s="15" t="s">
        <v>1</v>
      </c>
      <c r="D7" s="5" t="s">
        <v>51</v>
      </c>
      <c r="E7" s="23" t="s">
        <v>30</v>
      </c>
      <c r="F7" s="23" t="s">
        <v>29</v>
      </c>
    </row>
    <row r="8" spans="1:6" ht="26.25" thickBot="1" x14ac:dyDescent="0.25">
      <c r="A8" s="25" t="s">
        <v>55</v>
      </c>
      <c r="B8" s="4">
        <v>5000</v>
      </c>
      <c r="C8" s="10">
        <v>10000</v>
      </c>
      <c r="D8" s="28">
        <f>Inventaire!B89</f>
        <v>0</v>
      </c>
      <c r="E8" s="17" t="str">
        <f t="shared" ref="E8:E29" si="0">IF(D8=0,"",IF(D8&gt;=B8,"OUI","NON"))</f>
        <v/>
      </c>
      <c r="F8" s="18" t="str">
        <f t="shared" ref="F8:F55" si="1">IF(D8=0,"",IF(D8&gt;=C8,"OUI","NON"))</f>
        <v/>
      </c>
    </row>
    <row r="9" spans="1:6" ht="13.5" thickBot="1" x14ac:dyDescent="0.25">
      <c r="A9" s="25" t="s">
        <v>56</v>
      </c>
      <c r="B9" s="4">
        <v>1250</v>
      </c>
      <c r="C9" s="10">
        <v>5000</v>
      </c>
      <c r="D9" s="27">
        <f>Inventaire!B90</f>
        <v>0</v>
      </c>
      <c r="E9" s="17" t="str">
        <f t="shared" si="0"/>
        <v/>
      </c>
      <c r="F9" s="18" t="str">
        <f t="shared" si="1"/>
        <v/>
      </c>
    </row>
    <row r="10" spans="1:6" ht="13.5" thickBot="1" x14ac:dyDescent="0.25">
      <c r="A10" s="25" t="s">
        <v>127</v>
      </c>
      <c r="B10" s="3">
        <v>350</v>
      </c>
      <c r="C10" s="10">
        <v>2500</v>
      </c>
      <c r="D10" s="27">
        <f>Inventaire!B91</f>
        <v>0</v>
      </c>
      <c r="E10" s="17" t="str">
        <f t="shared" si="0"/>
        <v/>
      </c>
      <c r="F10" s="18" t="str">
        <f t="shared" si="1"/>
        <v/>
      </c>
    </row>
    <row r="11" spans="1:6" ht="26.25" thickBot="1" x14ac:dyDescent="0.25">
      <c r="A11" s="25" t="s">
        <v>57</v>
      </c>
      <c r="B11" s="3">
        <v>10</v>
      </c>
      <c r="C11" s="11">
        <v>50</v>
      </c>
      <c r="D11" s="27">
        <f>Inventaire!B92</f>
        <v>0</v>
      </c>
      <c r="E11" s="17" t="str">
        <f t="shared" si="0"/>
        <v/>
      </c>
      <c r="F11" s="18" t="str">
        <f t="shared" si="1"/>
        <v/>
      </c>
    </row>
    <row r="12" spans="1:6" ht="51.75" thickBot="1" x14ac:dyDescent="0.25">
      <c r="A12" s="25" t="s">
        <v>58</v>
      </c>
      <c r="B12" s="4">
        <v>5000</v>
      </c>
      <c r="C12" s="10">
        <v>10000</v>
      </c>
      <c r="D12" s="28">
        <f>Inventaire!B93</f>
        <v>0</v>
      </c>
      <c r="E12" s="17" t="str">
        <f t="shared" si="0"/>
        <v/>
      </c>
      <c r="F12" s="18" t="str">
        <f t="shared" si="1"/>
        <v/>
      </c>
    </row>
    <row r="13" spans="1:6" ht="39" thickBot="1" x14ac:dyDescent="0.25">
      <c r="A13" s="25" t="s">
        <v>352</v>
      </c>
      <c r="B13" s="4">
        <v>1250</v>
      </c>
      <c r="C13" s="10">
        <v>5000</v>
      </c>
      <c r="D13" s="27">
        <f>Inventaire!B94</f>
        <v>0</v>
      </c>
      <c r="E13" s="17" t="str">
        <f t="shared" si="0"/>
        <v/>
      </c>
      <c r="F13" s="18" t="str">
        <f t="shared" si="1"/>
        <v/>
      </c>
    </row>
    <row r="14" spans="1:6" ht="13.5" thickBot="1" x14ac:dyDescent="0.25">
      <c r="A14" s="25" t="s">
        <v>128</v>
      </c>
      <c r="B14" s="3">
        <v>1</v>
      </c>
      <c r="C14" s="11">
        <v>2</v>
      </c>
      <c r="D14" s="27">
        <f>Inventaire!B95</f>
        <v>0</v>
      </c>
      <c r="E14" s="17" t="str">
        <f t="shared" si="0"/>
        <v/>
      </c>
      <c r="F14" s="18" t="str">
        <f t="shared" si="1"/>
        <v/>
      </c>
    </row>
    <row r="15" spans="1:6" ht="13.5" thickBot="1" x14ac:dyDescent="0.25">
      <c r="A15" s="25" t="s">
        <v>59</v>
      </c>
      <c r="B15" s="41"/>
      <c r="C15" s="12">
        <v>0.1</v>
      </c>
      <c r="D15" s="27">
        <f>Inventaire!B96</f>
        <v>0</v>
      </c>
      <c r="E15" s="134"/>
      <c r="F15" s="18" t="str">
        <f t="shared" si="1"/>
        <v/>
      </c>
    </row>
    <row r="16" spans="1:6" ht="13.5" thickBot="1" x14ac:dyDescent="0.25">
      <c r="A16" s="25" t="s">
        <v>60</v>
      </c>
      <c r="B16" s="3">
        <v>20</v>
      </c>
      <c r="C16" s="11">
        <v>100</v>
      </c>
      <c r="D16" s="27">
        <f>Inventaire!B97</f>
        <v>0</v>
      </c>
      <c r="E16" s="17" t="str">
        <f t="shared" si="0"/>
        <v/>
      </c>
      <c r="F16" s="18" t="str">
        <f t="shared" si="1"/>
        <v/>
      </c>
    </row>
    <row r="17" spans="1:6" ht="13.5" thickBot="1" x14ac:dyDescent="0.25">
      <c r="A17" s="25" t="s">
        <v>61</v>
      </c>
      <c r="B17" s="3">
        <v>10</v>
      </c>
      <c r="C17" s="11">
        <v>25</v>
      </c>
      <c r="D17" s="27">
        <f>Inventaire!B98</f>
        <v>0</v>
      </c>
      <c r="E17" s="17" t="str">
        <f t="shared" si="0"/>
        <v/>
      </c>
      <c r="F17" s="18" t="str">
        <f t="shared" si="1"/>
        <v/>
      </c>
    </row>
    <row r="18" spans="1:6" ht="77.25" thickBot="1" x14ac:dyDescent="0.25">
      <c r="A18" s="25" t="s">
        <v>354</v>
      </c>
      <c r="B18" s="42"/>
      <c r="C18" s="11">
        <v>1</v>
      </c>
      <c r="D18" s="27">
        <f>Inventaire!B99+Inventaire!B100+Inventaire!B101+Inventaire!B102+Inventaire!B103</f>
        <v>0</v>
      </c>
      <c r="E18" s="134"/>
      <c r="F18" s="18" t="str">
        <f t="shared" si="1"/>
        <v/>
      </c>
    </row>
    <row r="19" spans="1:6" ht="19.5" customHeight="1" thickBot="1" x14ac:dyDescent="0.25">
      <c r="A19" s="25" t="s">
        <v>62</v>
      </c>
      <c r="B19" s="3">
        <v>10</v>
      </c>
      <c r="C19" s="11">
        <v>20</v>
      </c>
      <c r="D19" s="27">
        <f>Inventaire!B104</f>
        <v>0</v>
      </c>
      <c r="E19" s="17" t="str">
        <f t="shared" si="0"/>
        <v/>
      </c>
      <c r="F19" s="18" t="str">
        <f t="shared" si="1"/>
        <v/>
      </c>
    </row>
    <row r="20" spans="1:6" ht="21" customHeight="1" thickBot="1" x14ac:dyDescent="0.25">
      <c r="A20" s="25" t="s">
        <v>64</v>
      </c>
      <c r="B20" s="3">
        <v>10</v>
      </c>
      <c r="C20" s="11">
        <v>20</v>
      </c>
      <c r="D20" s="27">
        <f>Inventaire!B105</f>
        <v>0</v>
      </c>
      <c r="E20" s="17" t="str">
        <f t="shared" si="0"/>
        <v/>
      </c>
      <c r="F20" s="18" t="str">
        <f t="shared" si="1"/>
        <v/>
      </c>
    </row>
    <row r="21" spans="1:6" ht="18.75" customHeight="1" thickBot="1" x14ac:dyDescent="0.25">
      <c r="A21" s="25" t="s">
        <v>65</v>
      </c>
      <c r="B21" s="3">
        <v>5</v>
      </c>
      <c r="C21" s="11">
        <v>50</v>
      </c>
      <c r="D21" s="27">
        <f>Inventaire!B106</f>
        <v>0</v>
      </c>
      <c r="E21" s="17" t="str">
        <f t="shared" si="0"/>
        <v/>
      </c>
      <c r="F21" s="18" t="str">
        <f t="shared" si="1"/>
        <v/>
      </c>
    </row>
    <row r="22" spans="1:6" ht="18" customHeight="1" thickBot="1" x14ac:dyDescent="0.25">
      <c r="A22" s="25" t="s">
        <v>66</v>
      </c>
      <c r="B22" s="3">
        <v>5</v>
      </c>
      <c r="C22" s="11">
        <v>50</v>
      </c>
      <c r="D22" s="27">
        <f>Inventaire!B107</f>
        <v>0</v>
      </c>
      <c r="E22" s="17" t="str">
        <f t="shared" si="0"/>
        <v/>
      </c>
      <c r="F22" s="18" t="str">
        <f t="shared" si="1"/>
        <v/>
      </c>
    </row>
    <row r="23" spans="1:6" ht="19.5" customHeight="1" thickBot="1" x14ac:dyDescent="0.25">
      <c r="A23" s="25" t="s">
        <v>67</v>
      </c>
      <c r="B23" s="3">
        <v>25</v>
      </c>
      <c r="C23" s="11">
        <v>250</v>
      </c>
      <c r="D23" s="27">
        <f>Inventaire!B108</f>
        <v>0</v>
      </c>
      <c r="E23" s="17" t="str">
        <f t="shared" si="0"/>
        <v/>
      </c>
      <c r="F23" s="18" t="str">
        <f t="shared" si="1"/>
        <v/>
      </c>
    </row>
    <row r="24" spans="1:6" ht="20.25" customHeight="1" thickBot="1" x14ac:dyDescent="0.25">
      <c r="A24" s="25" t="s">
        <v>129</v>
      </c>
      <c r="B24" s="3">
        <v>5</v>
      </c>
      <c r="C24" s="11">
        <v>50</v>
      </c>
      <c r="D24" s="27">
        <f>Inventaire!B109+Inventaire!B110</f>
        <v>0</v>
      </c>
      <c r="E24" s="17" t="str">
        <f t="shared" si="0"/>
        <v/>
      </c>
      <c r="F24" s="18" t="str">
        <f t="shared" si="1"/>
        <v/>
      </c>
    </row>
    <row r="25" spans="1:6" ht="30" customHeight="1" thickBot="1" x14ac:dyDescent="0.25">
      <c r="A25" s="25" t="s">
        <v>68</v>
      </c>
      <c r="B25" s="3">
        <v>50</v>
      </c>
      <c r="C25" s="11">
        <v>200</v>
      </c>
      <c r="D25" s="27">
        <f>Inventaire!B111</f>
        <v>0</v>
      </c>
      <c r="E25" s="17" t="str">
        <f t="shared" si="0"/>
        <v/>
      </c>
      <c r="F25" s="18" t="str">
        <f t="shared" si="1"/>
        <v/>
      </c>
    </row>
    <row r="26" spans="1:6" ht="15.75" customHeight="1" thickBot="1" x14ac:dyDescent="0.25">
      <c r="A26" s="25" t="s">
        <v>69</v>
      </c>
      <c r="B26" s="3">
        <v>5</v>
      </c>
      <c r="C26" s="11">
        <v>50</v>
      </c>
      <c r="D26" s="27">
        <f>Inventaire!B112</f>
        <v>0</v>
      </c>
      <c r="E26" s="17" t="str">
        <f t="shared" si="0"/>
        <v/>
      </c>
      <c r="F26" s="18" t="str">
        <f t="shared" si="1"/>
        <v/>
      </c>
    </row>
    <row r="27" spans="1:6" ht="15.75" customHeight="1" thickBot="1" x14ac:dyDescent="0.25">
      <c r="A27" s="25" t="s">
        <v>70</v>
      </c>
      <c r="B27" s="3">
        <v>5</v>
      </c>
      <c r="C27" s="11">
        <v>50</v>
      </c>
      <c r="D27" s="27">
        <f>Inventaire!B113</f>
        <v>0</v>
      </c>
      <c r="E27" s="17" t="str">
        <f t="shared" si="0"/>
        <v/>
      </c>
      <c r="F27" s="18" t="str">
        <f t="shared" si="1"/>
        <v/>
      </c>
    </row>
    <row r="28" spans="1:6" ht="16.5" customHeight="1" thickBot="1" x14ac:dyDescent="0.25">
      <c r="A28" s="25" t="s">
        <v>74</v>
      </c>
      <c r="B28" s="3">
        <v>5</v>
      </c>
      <c r="C28" s="11">
        <v>50</v>
      </c>
      <c r="D28" s="27">
        <f>Inventaire!B114</f>
        <v>0</v>
      </c>
      <c r="E28" s="17" t="str">
        <f t="shared" si="0"/>
        <v/>
      </c>
      <c r="F28" s="18" t="str">
        <f t="shared" si="1"/>
        <v/>
      </c>
    </row>
    <row r="29" spans="1:6" ht="18" customHeight="1" thickBot="1" x14ac:dyDescent="0.25">
      <c r="A29" s="25" t="s">
        <v>75</v>
      </c>
      <c r="B29" s="3">
        <v>500</v>
      </c>
      <c r="C29" s="10">
        <v>5000</v>
      </c>
      <c r="D29" s="27">
        <f>Inventaire!B115</f>
        <v>0</v>
      </c>
      <c r="E29" s="17" t="str">
        <f t="shared" si="0"/>
        <v/>
      </c>
      <c r="F29" s="18" t="str">
        <f t="shared" si="1"/>
        <v/>
      </c>
    </row>
    <row r="30" spans="1:6" ht="28.5" customHeight="1" thickBot="1" x14ac:dyDescent="0.25">
      <c r="A30" s="25" t="s">
        <v>355</v>
      </c>
      <c r="B30" s="42"/>
      <c r="C30" s="11">
        <v>0.01</v>
      </c>
      <c r="D30" s="27">
        <f>Inventaire!B116</f>
        <v>0</v>
      </c>
      <c r="E30" s="134"/>
      <c r="F30" s="18" t="str">
        <f t="shared" si="1"/>
        <v/>
      </c>
    </row>
    <row r="31" spans="1:6" ht="15.75" customHeight="1" thickBot="1" x14ac:dyDescent="0.25">
      <c r="A31" s="25" t="s">
        <v>76</v>
      </c>
      <c r="B31" s="42"/>
      <c r="C31" s="11">
        <v>0.15</v>
      </c>
      <c r="D31" s="27">
        <f>Inventaire!B117</f>
        <v>0</v>
      </c>
      <c r="E31" s="134"/>
      <c r="F31" s="18" t="str">
        <f t="shared" si="1"/>
        <v/>
      </c>
    </row>
    <row r="32" spans="1:6" ht="18" customHeight="1" thickBot="1" x14ac:dyDescent="0.25">
      <c r="A32" s="25" t="s">
        <v>77</v>
      </c>
      <c r="B32" s="3">
        <v>200</v>
      </c>
      <c r="C32" s="10">
        <v>2000</v>
      </c>
      <c r="D32" s="27">
        <f>Inventaire!B118</f>
        <v>0</v>
      </c>
      <c r="E32" s="17" t="str">
        <f>IF(D32=0,"",IF(D32&gt;=B32,"OUI","NON"))</f>
        <v/>
      </c>
      <c r="F32" s="18" t="str">
        <f t="shared" si="1"/>
        <v/>
      </c>
    </row>
    <row r="33" spans="1:6" ht="26.25" thickBot="1" x14ac:dyDescent="0.25">
      <c r="A33" s="25" t="s">
        <v>353</v>
      </c>
      <c r="B33" s="3">
        <v>10</v>
      </c>
      <c r="C33" s="11">
        <v>100</v>
      </c>
      <c r="D33" s="27">
        <f>Inventaire!B119</f>
        <v>0</v>
      </c>
      <c r="E33" s="17" t="str">
        <f>IF(D33=0,"",IF(D33&gt;=B33,"OUI","NON"))</f>
        <v/>
      </c>
      <c r="F33" s="18" t="str">
        <f t="shared" si="1"/>
        <v/>
      </c>
    </row>
    <row r="34" spans="1:6" ht="18" customHeight="1" thickBot="1" x14ac:dyDescent="0.25">
      <c r="A34" s="25" t="s">
        <v>78</v>
      </c>
      <c r="B34" s="3">
        <v>0.3</v>
      </c>
      <c r="C34" s="11">
        <v>0.75</v>
      </c>
      <c r="D34" s="27">
        <f>Inventaire!B120</f>
        <v>0</v>
      </c>
      <c r="E34" s="17" t="str">
        <f>IF(D34=0,"",IF(D34&gt;=B34,"OUI","NON"))</f>
        <v/>
      </c>
      <c r="F34" s="18" t="str">
        <f t="shared" si="1"/>
        <v/>
      </c>
    </row>
    <row r="35" spans="1:6" ht="18.75" customHeight="1" thickBot="1" x14ac:dyDescent="0.25">
      <c r="A35" s="25" t="s">
        <v>79</v>
      </c>
      <c r="B35" s="3">
        <v>0.2</v>
      </c>
      <c r="C35" s="11">
        <v>1</v>
      </c>
      <c r="D35" s="27">
        <f>Inventaire!B121</f>
        <v>0</v>
      </c>
      <c r="E35" s="17" t="str">
        <f>IF(D35=0,"",IF(D35&gt;=B35,"OUI","NON"))</f>
        <v/>
      </c>
      <c r="F35" s="18" t="str">
        <f t="shared" si="1"/>
        <v/>
      </c>
    </row>
    <row r="36" spans="1:6" ht="18" customHeight="1" thickBot="1" x14ac:dyDescent="0.25">
      <c r="A36" s="25" t="s">
        <v>80</v>
      </c>
      <c r="B36" s="3">
        <v>0.2</v>
      </c>
      <c r="C36" s="11">
        <v>1</v>
      </c>
      <c r="D36" s="28">
        <f>Inventaire!B122</f>
        <v>0</v>
      </c>
      <c r="E36" s="17" t="str">
        <f>IF(D36=0,"",IF(D36&gt;=B36,"OUI","NON"))</f>
        <v/>
      </c>
      <c r="F36" s="18" t="str">
        <f t="shared" si="1"/>
        <v/>
      </c>
    </row>
    <row r="37" spans="1:6" ht="15.75" customHeight="1" thickBot="1" x14ac:dyDescent="0.25">
      <c r="A37" s="25" t="s">
        <v>81</v>
      </c>
      <c r="B37" s="42"/>
      <c r="C37" s="11">
        <v>1</v>
      </c>
      <c r="D37" s="28">
        <f>Inventaire!B123</f>
        <v>0</v>
      </c>
      <c r="E37" s="134"/>
      <c r="F37" s="18" t="str">
        <f t="shared" si="1"/>
        <v/>
      </c>
    </row>
    <row r="38" spans="1:6" ht="18.75" customHeight="1" thickBot="1" x14ac:dyDescent="0.25">
      <c r="A38" s="25" t="s">
        <v>82</v>
      </c>
      <c r="B38" s="3">
        <v>15</v>
      </c>
      <c r="C38" s="11">
        <v>75</v>
      </c>
      <c r="D38" s="28">
        <f>Inventaire!B124</f>
        <v>0</v>
      </c>
      <c r="E38" s="17" t="str">
        <f>IF(D38=0,"",IF(D38&gt;=B38,"OUI","NON"))</f>
        <v/>
      </c>
      <c r="F38" s="18" t="str">
        <f t="shared" si="1"/>
        <v/>
      </c>
    </row>
    <row r="39" spans="1:6" ht="39" thickBot="1" x14ac:dyDescent="0.25">
      <c r="A39" s="25" t="s">
        <v>437</v>
      </c>
      <c r="B39" s="42"/>
      <c r="C39" s="11">
        <v>1E-3</v>
      </c>
      <c r="D39" s="29">
        <f>Inventaire!B126+Inventaire!B127+0.1*Inventaire!B128+0.1*Inventaire!B129+0.1*Inventaire!B130+0.01*Inventaire!B131+0.0003*Inventaire!B132+0.1*Inventaire!B133+0.3*Inventaire!B134+0.03*Inventaire!B135+0.1*Inventaire!B136+0.1*Inventaire!B137+0.1*Inventaire!B138+0.1*Inventaire!B139+0.01*Inventaire!B140+0.01*Inventaire!B141+0.0003*Inventaire!B142</f>
        <v>0</v>
      </c>
      <c r="E39" s="134"/>
      <c r="F39" s="18" t="str">
        <f t="shared" si="1"/>
        <v/>
      </c>
    </row>
    <row r="40" spans="1:6" ht="243" thickBot="1" x14ac:dyDescent="0.25">
      <c r="A40" s="25" t="s">
        <v>438</v>
      </c>
      <c r="B40" s="3">
        <v>0.5</v>
      </c>
      <c r="C40" s="11">
        <v>2</v>
      </c>
      <c r="D40" s="28">
        <f>Inventaire!B144+Inventaire!B145+Inventaire!B146+Inventaire!B147+Inventaire!B148+Inventaire!B149+Inventaire!B150+Inventaire!B151+Inventaire!B152+Inventaire!B153+Inventaire!B154+Inventaire!B155+Inventaire!B156+Inventaire!B157+Inventaire!B158+Inventaire!B159+Inventaire!B160</f>
        <v>0</v>
      </c>
      <c r="E40" s="17" t="str">
        <f t="shared" ref="E40:E55" si="2">IF(D40=0,"",IF(D40&gt;=B40,"OUI","NON"))</f>
        <v/>
      </c>
      <c r="F40" s="18" t="str">
        <f t="shared" si="1"/>
        <v/>
      </c>
    </row>
    <row r="41" spans="1:6" ht="115.5" thickBot="1" x14ac:dyDescent="0.25">
      <c r="A41" s="25" t="s">
        <v>439</v>
      </c>
      <c r="B41" s="4">
        <v>2500</v>
      </c>
      <c r="C41" s="10">
        <v>25000</v>
      </c>
      <c r="D41" s="28">
        <f>Inventaire!B162+Inventaire!B163+Inventaire!B164+Inventaire!B165+Inventaire!B166</f>
        <v>0</v>
      </c>
      <c r="E41" s="17" t="str">
        <f t="shared" si="2"/>
        <v/>
      </c>
      <c r="F41" s="18" t="str">
        <f t="shared" si="1"/>
        <v/>
      </c>
    </row>
    <row r="42" spans="1:6" ht="18" customHeight="1" thickBot="1" x14ac:dyDescent="0.25">
      <c r="A42" s="25" t="s">
        <v>109</v>
      </c>
      <c r="B42" s="3">
        <v>50</v>
      </c>
      <c r="C42" s="11">
        <v>200</v>
      </c>
      <c r="D42" s="28">
        <f>Inventaire!B167</f>
        <v>0</v>
      </c>
      <c r="E42" s="17" t="str">
        <f t="shared" si="2"/>
        <v/>
      </c>
      <c r="F42" s="18" t="str">
        <f t="shared" si="1"/>
        <v/>
      </c>
    </row>
    <row r="43" spans="1:6" ht="17.25" customHeight="1" thickBot="1" x14ac:dyDescent="0.25">
      <c r="A43" s="25" t="s">
        <v>356</v>
      </c>
      <c r="B43" s="3">
        <v>5</v>
      </c>
      <c r="C43" s="11">
        <v>20</v>
      </c>
      <c r="D43" s="28">
        <f>Inventaire!B168</f>
        <v>0</v>
      </c>
      <c r="E43" s="17" t="str">
        <f t="shared" si="2"/>
        <v/>
      </c>
      <c r="F43" s="18" t="str">
        <f t="shared" si="1"/>
        <v/>
      </c>
    </row>
    <row r="44" spans="1:6" ht="16.5" customHeight="1" thickBot="1" x14ac:dyDescent="0.25">
      <c r="A44" s="25" t="s">
        <v>110</v>
      </c>
      <c r="B44" s="3">
        <v>5</v>
      </c>
      <c r="C44" s="11">
        <v>20</v>
      </c>
      <c r="D44" s="28">
        <f>Inventaire!B169</f>
        <v>0</v>
      </c>
      <c r="E44" s="17" t="str">
        <f t="shared" si="2"/>
        <v/>
      </c>
      <c r="F44" s="18" t="str">
        <f t="shared" si="1"/>
        <v/>
      </c>
    </row>
    <row r="45" spans="1:6" ht="17.25" customHeight="1" thickBot="1" x14ac:dyDescent="0.25">
      <c r="A45" s="25" t="s">
        <v>111</v>
      </c>
      <c r="B45" s="3">
        <v>50</v>
      </c>
      <c r="C45" s="11">
        <v>200</v>
      </c>
      <c r="D45" s="28">
        <f>Inventaire!B170</f>
        <v>0</v>
      </c>
      <c r="E45" s="17" t="str">
        <f t="shared" si="2"/>
        <v/>
      </c>
      <c r="F45" s="18" t="str">
        <f t="shared" si="1"/>
        <v/>
      </c>
    </row>
    <row r="46" spans="1:6" ht="16.5" customHeight="1" thickBot="1" x14ac:dyDescent="0.25">
      <c r="A46" s="25" t="s">
        <v>112</v>
      </c>
      <c r="B46" s="3">
        <v>20</v>
      </c>
      <c r="C46" s="11">
        <v>200</v>
      </c>
      <c r="D46" s="28">
        <f>Inventaire!B171</f>
        <v>0</v>
      </c>
      <c r="E46" s="17" t="str">
        <f t="shared" si="2"/>
        <v/>
      </c>
      <c r="F46" s="18" t="str">
        <f t="shared" si="1"/>
        <v/>
      </c>
    </row>
    <row r="47" spans="1:6" ht="16.5" customHeight="1" thickBot="1" x14ac:dyDescent="0.25">
      <c r="A47" s="25" t="s">
        <v>113</v>
      </c>
      <c r="B47" s="3">
        <v>50</v>
      </c>
      <c r="C47" s="11">
        <v>200</v>
      </c>
      <c r="D47" s="28">
        <f>Inventaire!B172</f>
        <v>0</v>
      </c>
      <c r="E47" s="17" t="str">
        <f t="shared" si="2"/>
        <v/>
      </c>
      <c r="F47" s="18" t="str">
        <f t="shared" si="1"/>
        <v/>
      </c>
    </row>
    <row r="48" spans="1:6" ht="51.75" thickBot="1" x14ac:dyDescent="0.25">
      <c r="A48" s="25" t="s">
        <v>357</v>
      </c>
      <c r="B48" s="3">
        <v>200</v>
      </c>
      <c r="C48" s="11">
        <v>500</v>
      </c>
      <c r="D48" s="28">
        <f>Inventaire!B173</f>
        <v>0</v>
      </c>
      <c r="E48" s="17" t="str">
        <f t="shared" si="2"/>
        <v/>
      </c>
      <c r="F48" s="18" t="str">
        <f t="shared" si="1"/>
        <v/>
      </c>
    </row>
    <row r="49" spans="1:6" ht="16.5" customHeight="1" thickBot="1" x14ac:dyDescent="0.25">
      <c r="A49" s="25" t="s">
        <v>114</v>
      </c>
      <c r="B49" s="3">
        <v>500</v>
      </c>
      <c r="C49" s="10">
        <v>2000</v>
      </c>
      <c r="D49" s="28">
        <f>Inventaire!B174</f>
        <v>0</v>
      </c>
      <c r="E49" s="17" t="str">
        <f t="shared" si="2"/>
        <v/>
      </c>
      <c r="F49" s="18" t="str">
        <f t="shared" si="1"/>
        <v/>
      </c>
    </row>
    <row r="50" spans="1:6" ht="15.75" customHeight="1" thickBot="1" x14ac:dyDescent="0.25">
      <c r="A50" s="25" t="s">
        <v>115</v>
      </c>
      <c r="B50" s="3">
        <v>200</v>
      </c>
      <c r="C50" s="11">
        <v>500</v>
      </c>
      <c r="D50" s="28">
        <f>Inventaire!B175</f>
        <v>0</v>
      </c>
      <c r="E50" s="17" t="str">
        <f t="shared" si="2"/>
        <v/>
      </c>
      <c r="F50" s="18" t="str">
        <f t="shared" si="1"/>
        <v/>
      </c>
    </row>
    <row r="51" spans="1:6" ht="17.25" customHeight="1" thickBot="1" x14ac:dyDescent="0.25">
      <c r="A51" s="25" t="s">
        <v>116</v>
      </c>
      <c r="B51" s="3">
        <v>500</v>
      </c>
      <c r="C51" s="10">
        <v>2000</v>
      </c>
      <c r="D51" s="28">
        <f>Inventaire!B176</f>
        <v>0</v>
      </c>
      <c r="E51" s="17" t="str">
        <f t="shared" si="2"/>
        <v/>
      </c>
      <c r="F51" s="18" t="str">
        <f t="shared" si="1"/>
        <v/>
      </c>
    </row>
    <row r="52" spans="1:6" ht="27" customHeight="1" thickBot="1" x14ac:dyDescent="0.25">
      <c r="A52" s="25" t="s">
        <v>117</v>
      </c>
      <c r="B52" s="3">
        <v>100</v>
      </c>
      <c r="C52" s="11">
        <v>200</v>
      </c>
      <c r="D52" s="28">
        <f>Inventaire!B177</f>
        <v>0</v>
      </c>
      <c r="E52" s="17" t="str">
        <f t="shared" si="2"/>
        <v/>
      </c>
      <c r="F52" s="18" t="str">
        <f t="shared" si="1"/>
        <v/>
      </c>
    </row>
    <row r="53" spans="1:6" ht="16.5" customHeight="1" thickBot="1" x14ac:dyDescent="0.25">
      <c r="A53" s="25" t="s">
        <v>118</v>
      </c>
      <c r="B53" s="3">
        <v>500</v>
      </c>
      <c r="C53" s="10">
        <v>2000</v>
      </c>
      <c r="D53" s="28">
        <f>Inventaire!B178</f>
        <v>0</v>
      </c>
      <c r="E53" s="17" t="str">
        <f t="shared" si="2"/>
        <v/>
      </c>
      <c r="F53" s="18" t="str">
        <f t="shared" si="1"/>
        <v/>
      </c>
    </row>
    <row r="54" spans="1:6" ht="16.5" customHeight="1" thickBot="1" x14ac:dyDescent="0.25">
      <c r="A54" s="25" t="s">
        <v>119</v>
      </c>
      <c r="B54" s="3">
        <v>500</v>
      </c>
      <c r="C54" s="10">
        <v>2000</v>
      </c>
      <c r="D54" s="28">
        <f>Inventaire!B179</f>
        <v>0</v>
      </c>
      <c r="E54" s="17" t="str">
        <f t="shared" si="2"/>
        <v/>
      </c>
      <c r="F54" s="18" t="str">
        <f t="shared" si="1"/>
        <v/>
      </c>
    </row>
    <row r="55" spans="1:6" ht="20.25" customHeight="1" thickBot="1" x14ac:dyDescent="0.25">
      <c r="A55" s="25" t="s">
        <v>120</v>
      </c>
      <c r="B55" s="3">
        <v>500</v>
      </c>
      <c r="C55" s="10">
        <v>2000</v>
      </c>
      <c r="D55" s="28">
        <f>Inventaire!B180</f>
        <v>0</v>
      </c>
      <c r="E55" s="17" t="str">
        <f t="shared" si="2"/>
        <v/>
      </c>
      <c r="F55" s="18" t="str">
        <f t="shared" si="1"/>
        <v/>
      </c>
    </row>
    <row r="57" spans="1:6" x14ac:dyDescent="0.2">
      <c r="B57" s="1"/>
    </row>
    <row r="58" spans="1:6" x14ac:dyDescent="0.2">
      <c r="B58" s="1"/>
    </row>
    <row r="59" spans="1:6" ht="18" x14ac:dyDescent="0.25">
      <c r="A59" s="2" t="s">
        <v>422</v>
      </c>
    </row>
    <row r="60" spans="1:6" ht="13.5" thickBot="1" x14ac:dyDescent="0.25"/>
    <row r="61" spans="1:6" ht="64.5" thickBot="1" x14ac:dyDescent="0.25">
      <c r="A61" s="13" t="s">
        <v>0</v>
      </c>
      <c r="B61" s="14" t="s">
        <v>2</v>
      </c>
      <c r="C61" s="14" t="s">
        <v>1</v>
      </c>
      <c r="D61" s="5" t="s">
        <v>31</v>
      </c>
      <c r="E61" s="23" t="s">
        <v>30</v>
      </c>
      <c r="F61" s="23" t="s">
        <v>29</v>
      </c>
    </row>
    <row r="62" spans="1:6" ht="13.5" thickBot="1" x14ac:dyDescent="0.25">
      <c r="A62" s="32" t="s">
        <v>3</v>
      </c>
      <c r="B62" s="33"/>
      <c r="C62" s="33"/>
      <c r="D62" s="33"/>
      <c r="E62" s="33"/>
      <c r="F62" s="34"/>
    </row>
    <row r="63" spans="1:6" ht="26.25" thickBot="1" x14ac:dyDescent="0.25">
      <c r="A63" s="6" t="s">
        <v>4</v>
      </c>
      <c r="B63" s="3">
        <v>5</v>
      </c>
      <c r="C63" s="3">
        <v>20</v>
      </c>
      <c r="D63" s="16">
        <f>Inventaire!AW64</f>
        <v>0</v>
      </c>
      <c r="E63" s="17" t="str">
        <f>IF(D63=0,"",IF(D63&gt;=B63,"OUI","NON"))</f>
        <v/>
      </c>
      <c r="F63" s="18" t="str">
        <f>IF(D63=0,"",IF(D63&gt;=C63,"OUI","NON"))</f>
        <v/>
      </c>
    </row>
    <row r="64" spans="1:6" ht="39" thickBot="1" x14ac:dyDescent="0.25">
      <c r="A64" s="7" t="s">
        <v>48</v>
      </c>
      <c r="B64" s="19">
        <v>50</v>
      </c>
      <c r="C64" s="19">
        <v>200</v>
      </c>
      <c r="D64" s="24">
        <f>Inventaire!AX64</f>
        <v>0</v>
      </c>
      <c r="E64" s="17" t="str">
        <f>IF(D64=0,"",IF(D64&gt;=B64,"OUI","NON"))</f>
        <v/>
      </c>
      <c r="F64" s="18" t="str">
        <f>IF(D64=0,"",IF(D64&gt;=C64,"OUI","NON"))</f>
        <v/>
      </c>
    </row>
    <row r="65" spans="1:6" ht="39" thickBot="1" x14ac:dyDescent="0.25">
      <c r="A65" s="8" t="s">
        <v>5</v>
      </c>
      <c r="B65" s="20">
        <v>50</v>
      </c>
      <c r="C65" s="20">
        <v>200</v>
      </c>
      <c r="D65" s="24">
        <f>Inventaire!AY64</f>
        <v>0</v>
      </c>
      <c r="E65" s="45" t="str">
        <f>IF(D65=0,"",IF(D65&gt;=B65,"OUI","NON"))</f>
        <v/>
      </c>
      <c r="F65" s="46" t="str">
        <f>IF(D65=0,"",IF(D65&gt;=C65,"OUI","NON"))</f>
        <v/>
      </c>
    </row>
    <row r="66" spans="1:6" ht="13.5" thickBot="1" x14ac:dyDescent="0.25">
      <c r="A66" s="32" t="s">
        <v>16</v>
      </c>
      <c r="B66" s="33"/>
      <c r="C66" s="33"/>
      <c r="D66" s="33"/>
      <c r="E66" s="33"/>
      <c r="F66" s="34"/>
    </row>
    <row r="67" spans="1:6" ht="77.25" thickBot="1" x14ac:dyDescent="0.25">
      <c r="A67" s="8" t="s">
        <v>358</v>
      </c>
      <c r="B67" s="20">
        <v>10</v>
      </c>
      <c r="C67" s="20">
        <v>50</v>
      </c>
      <c r="D67" s="9">
        <f>Inventaire!AZ64</f>
        <v>0</v>
      </c>
      <c r="E67" s="17" t="str">
        <f t="shared" ref="E67:E79" si="3">IF(D67=0,"",IF(D67&gt;=B67,"OUI","NON"))</f>
        <v/>
      </c>
      <c r="F67" s="18" t="str">
        <f t="shared" ref="F67:F79" si="4">IF(D67=0,"",IF(D67&gt;=C67,"OUI","NON"))</f>
        <v/>
      </c>
    </row>
    <row r="68" spans="1:6" ht="26.25" thickBot="1" x14ac:dyDescent="0.25">
      <c r="A68" s="6" t="s">
        <v>6</v>
      </c>
      <c r="B68" s="3">
        <v>50</v>
      </c>
      <c r="C68" s="3">
        <v>200</v>
      </c>
      <c r="D68" s="9">
        <f>Inventaire!BA64</f>
        <v>0</v>
      </c>
      <c r="E68" s="17" t="str">
        <f t="shared" si="3"/>
        <v/>
      </c>
      <c r="F68" s="18" t="str">
        <f t="shared" si="4"/>
        <v/>
      </c>
    </row>
    <row r="69" spans="1:6" ht="26.25" thickBot="1" x14ac:dyDescent="0.25">
      <c r="A69" s="6" t="s">
        <v>7</v>
      </c>
      <c r="B69" s="3">
        <v>10</v>
      </c>
      <c r="C69" s="3">
        <v>50</v>
      </c>
      <c r="D69" s="9">
        <f>Inventaire!BB64</f>
        <v>0</v>
      </c>
      <c r="E69" s="17" t="str">
        <f t="shared" si="3"/>
        <v/>
      </c>
      <c r="F69" s="18" t="str">
        <f t="shared" si="4"/>
        <v/>
      </c>
    </row>
    <row r="70" spans="1:6" ht="51.75" thickBot="1" x14ac:dyDescent="0.25">
      <c r="A70" s="6" t="s">
        <v>8</v>
      </c>
      <c r="B70" s="3">
        <v>150</v>
      </c>
      <c r="C70" s="3">
        <v>500</v>
      </c>
      <c r="D70" s="9">
        <f>Inventaire!BC64</f>
        <v>0</v>
      </c>
      <c r="E70" s="17" t="str">
        <f t="shared" si="3"/>
        <v/>
      </c>
      <c r="F70" s="18" t="str">
        <f t="shared" si="4"/>
        <v/>
      </c>
    </row>
    <row r="71" spans="1:6" ht="51.75" thickBot="1" x14ac:dyDescent="0.25">
      <c r="A71" s="6" t="s">
        <v>9</v>
      </c>
      <c r="B71" s="4">
        <v>5000</v>
      </c>
      <c r="C71" s="4">
        <v>50000</v>
      </c>
      <c r="D71" s="9">
        <f>Inventaire!BD64</f>
        <v>0</v>
      </c>
      <c r="E71" s="17" t="str">
        <f t="shared" si="3"/>
        <v/>
      </c>
      <c r="F71" s="18" t="str">
        <f t="shared" si="4"/>
        <v/>
      </c>
    </row>
    <row r="72" spans="1:6" ht="26.25" thickBot="1" x14ac:dyDescent="0.25">
      <c r="A72" s="6" t="s">
        <v>10</v>
      </c>
      <c r="B72" s="3">
        <v>50</v>
      </c>
      <c r="C72" s="3">
        <v>200</v>
      </c>
      <c r="D72" s="9">
        <f>Inventaire!BE64</f>
        <v>0</v>
      </c>
      <c r="E72" s="17" t="str">
        <f t="shared" si="3"/>
        <v/>
      </c>
      <c r="F72" s="18" t="str">
        <f t="shared" si="4"/>
        <v/>
      </c>
    </row>
    <row r="73" spans="1:6" ht="77.25" thickBot="1" x14ac:dyDescent="0.25">
      <c r="A73" s="6" t="s">
        <v>49</v>
      </c>
      <c r="B73" s="3">
        <v>10</v>
      </c>
      <c r="C73" s="3">
        <v>50</v>
      </c>
      <c r="D73" s="9">
        <f>Inventaire!BF64</f>
        <v>0</v>
      </c>
      <c r="E73" s="17" t="str">
        <f t="shared" si="3"/>
        <v/>
      </c>
      <c r="F73" s="18" t="str">
        <f t="shared" si="4"/>
        <v/>
      </c>
    </row>
    <row r="74" spans="1:6" ht="102.75" thickBot="1" x14ac:dyDescent="0.25">
      <c r="A74" s="7" t="s">
        <v>50</v>
      </c>
      <c r="B74" s="21">
        <v>50</v>
      </c>
      <c r="C74" s="21">
        <v>200</v>
      </c>
      <c r="D74" s="22">
        <f>Inventaire!BG64</f>
        <v>0</v>
      </c>
      <c r="E74" s="17" t="str">
        <f t="shared" si="3"/>
        <v/>
      </c>
      <c r="F74" s="18" t="str">
        <f t="shared" si="4"/>
        <v/>
      </c>
    </row>
    <row r="75" spans="1:6" ht="39" thickBot="1" x14ac:dyDescent="0.25">
      <c r="A75" s="6" t="s">
        <v>11</v>
      </c>
      <c r="B75" s="4">
        <v>5000</v>
      </c>
      <c r="C75" s="4">
        <v>50000</v>
      </c>
      <c r="D75" s="9">
        <f>Inventaire!BH64</f>
        <v>0</v>
      </c>
      <c r="E75" s="17" t="str">
        <f t="shared" si="3"/>
        <v/>
      </c>
      <c r="F75" s="18" t="str">
        <f t="shared" si="4"/>
        <v/>
      </c>
    </row>
    <row r="76" spans="1:6" ht="51.75" thickBot="1" x14ac:dyDescent="0.25">
      <c r="A76" s="6" t="s">
        <v>12</v>
      </c>
      <c r="B76" s="3">
        <v>10</v>
      </c>
      <c r="C76" s="3">
        <v>50</v>
      </c>
      <c r="D76" s="9">
        <f>Inventaire!BI64</f>
        <v>0</v>
      </c>
      <c r="E76" s="17" t="str">
        <f t="shared" si="3"/>
        <v/>
      </c>
      <c r="F76" s="18" t="str">
        <f t="shared" si="4"/>
        <v/>
      </c>
    </row>
    <row r="77" spans="1:6" ht="51.75" thickBot="1" x14ac:dyDescent="0.25">
      <c r="A77" s="6" t="s">
        <v>13</v>
      </c>
      <c r="B77" s="3">
        <v>50</v>
      </c>
      <c r="C77" s="3">
        <v>200</v>
      </c>
      <c r="D77" s="16">
        <f>Inventaire!BJ64</f>
        <v>0</v>
      </c>
      <c r="E77" s="17" t="str">
        <f t="shared" si="3"/>
        <v/>
      </c>
      <c r="F77" s="18" t="str">
        <f t="shared" si="4"/>
        <v/>
      </c>
    </row>
    <row r="78" spans="1:6" ht="39" thickBot="1" x14ac:dyDescent="0.25">
      <c r="A78" s="6" t="s">
        <v>14</v>
      </c>
      <c r="B78" s="3">
        <v>50</v>
      </c>
      <c r="C78" s="3">
        <v>200</v>
      </c>
      <c r="D78" s="9">
        <f>Inventaire!BK64</f>
        <v>0</v>
      </c>
      <c r="E78" s="17" t="str">
        <f t="shared" si="3"/>
        <v/>
      </c>
      <c r="F78" s="18" t="str">
        <f t="shared" si="4"/>
        <v/>
      </c>
    </row>
    <row r="79" spans="1:6" ht="39" thickBot="1" x14ac:dyDescent="0.25">
      <c r="A79" s="6" t="s">
        <v>15</v>
      </c>
      <c r="B79" s="3">
        <v>50</v>
      </c>
      <c r="C79" s="3">
        <v>200</v>
      </c>
      <c r="D79" s="9">
        <f>Inventaire!BL64</f>
        <v>0</v>
      </c>
      <c r="E79" s="17" t="str">
        <f t="shared" si="3"/>
        <v/>
      </c>
      <c r="F79" s="18" t="str">
        <f t="shared" si="4"/>
        <v/>
      </c>
    </row>
    <row r="80" spans="1:6" ht="13.5" thickBot="1" x14ac:dyDescent="0.25">
      <c r="A80" s="30" t="s">
        <v>18</v>
      </c>
      <c r="B80" s="31"/>
      <c r="C80" s="31"/>
      <c r="D80" s="49"/>
      <c r="E80" s="49"/>
      <c r="F80" s="50"/>
    </row>
    <row r="81" spans="1:8" ht="26.25" thickBot="1" x14ac:dyDescent="0.25">
      <c r="A81" s="6" t="s">
        <v>17</v>
      </c>
      <c r="B81" s="3">
        <v>100</v>
      </c>
      <c r="C81" s="3">
        <v>200</v>
      </c>
      <c r="D81" s="9">
        <f>Inventaire!BM64</f>
        <v>0</v>
      </c>
      <c r="E81" s="17" t="str">
        <f>IF(D81=0,"",IF(D81&gt;=B81,"OUI","NON"))</f>
        <v/>
      </c>
      <c r="F81" s="18" t="str">
        <f>IF(D81=0,"",IF(D81&gt;=C81,"OUI","NON"))</f>
        <v/>
      </c>
    </row>
    <row r="82" spans="1:8" ht="13.5" thickBot="1" x14ac:dyDescent="0.25">
      <c r="A82" s="7" t="s">
        <v>19</v>
      </c>
      <c r="B82" s="21">
        <v>200</v>
      </c>
      <c r="C82" s="21">
        <v>500</v>
      </c>
      <c r="D82" s="44">
        <f>Inventaire!BN64</f>
        <v>0</v>
      </c>
      <c r="E82" s="45" t="str">
        <f>IF(D82=0,"",IF(D82&gt;=B82,"OUI","NON"))</f>
        <v/>
      </c>
      <c r="F82" s="46" t="str">
        <f>IF(D82=0,"",IF(D82&gt;=C82,"OUI","NON"))</f>
        <v/>
      </c>
    </row>
    <row r="83" spans="1:8" ht="13.5" thickBot="1" x14ac:dyDescent="0.25">
      <c r="A83" s="32" t="s">
        <v>20</v>
      </c>
      <c r="B83" s="33"/>
      <c r="C83" s="33"/>
      <c r="D83" s="47"/>
      <c r="E83" s="47"/>
      <c r="F83" s="48"/>
    </row>
    <row r="84" spans="1:8" ht="26.25" thickBot="1" x14ac:dyDescent="0.25">
      <c r="A84" s="6" t="s">
        <v>369</v>
      </c>
      <c r="B84" s="3">
        <v>100</v>
      </c>
      <c r="C84" s="3">
        <v>500</v>
      </c>
      <c r="D84" s="9">
        <f>Inventaire!BO64</f>
        <v>0</v>
      </c>
      <c r="E84" s="17" t="str">
        <f>IF(D84=0,"",IF(D84&gt;=B84,"OUI","NON"))</f>
        <v/>
      </c>
      <c r="F84" s="18" t="str">
        <f>IF(D84=0,"",IF(D84&gt;=C84,"OUI","NON"))</f>
        <v/>
      </c>
    </row>
    <row r="85" spans="1:8" ht="26.25" thickBot="1" x14ac:dyDescent="0.25">
      <c r="A85" s="6" t="s">
        <v>21</v>
      </c>
      <c r="B85" s="3">
        <v>100</v>
      </c>
      <c r="C85" s="3">
        <v>500</v>
      </c>
      <c r="D85" s="9">
        <f>Inventaire!BP64</f>
        <v>0</v>
      </c>
      <c r="E85" s="17" t="str">
        <f>IF(D85=0,"",IF(D85&gt;=B85,"OUI","NON"))</f>
        <v/>
      </c>
      <c r="F85" s="18" t="str">
        <f>IF(D85=0,"",IF(D85&gt;=C85,"OUI","NON"))</f>
        <v/>
      </c>
    </row>
    <row r="86" spans="1:8" ht="26.25" thickBot="1" x14ac:dyDescent="0.25">
      <c r="A86" s="6" t="s">
        <v>341</v>
      </c>
      <c r="B86" s="3">
        <v>50</v>
      </c>
      <c r="C86" s="3">
        <v>200</v>
      </c>
      <c r="D86" s="9">
        <f>Inventaire!BQ64</f>
        <v>0</v>
      </c>
      <c r="E86" s="17" t="str">
        <f>IF(D86=0,"",IF(D86&gt;=B86,"OUI","NON"))</f>
        <v/>
      </c>
      <c r="F86" s="18" t="str">
        <f>IF(D86=0,"",IF(D86&gt;=C86,"OUI","NON"))</f>
        <v/>
      </c>
    </row>
    <row r="87" spans="1:8" x14ac:dyDescent="0.2">
      <c r="A87" s="35"/>
      <c r="B87" s="36"/>
      <c r="C87" s="36"/>
      <c r="D87" s="36"/>
      <c r="E87" s="36"/>
      <c r="F87" s="36"/>
      <c r="G87" s="37"/>
      <c r="H87" s="38"/>
    </row>
    <row r="89" spans="1:8" ht="18" x14ac:dyDescent="0.25">
      <c r="A89" s="2" t="s">
        <v>52</v>
      </c>
      <c r="B89" s="2"/>
    </row>
    <row r="90" spans="1:8" ht="13.5" thickBot="1" x14ac:dyDescent="0.25"/>
    <row r="91" spans="1:8" ht="41.25" customHeight="1" thickBot="1" x14ac:dyDescent="0.25">
      <c r="A91" s="39"/>
      <c r="B91" s="39" t="s">
        <v>123</v>
      </c>
      <c r="C91" s="39" t="s">
        <v>121</v>
      </c>
      <c r="D91" s="39" t="s">
        <v>124</v>
      </c>
      <c r="E91" s="39" t="s">
        <v>122</v>
      </c>
    </row>
    <row r="92" spans="1:8" ht="21.75" customHeight="1" thickBot="1" x14ac:dyDescent="0.25">
      <c r="A92" s="43" t="s">
        <v>130</v>
      </c>
      <c r="B92" s="18">
        <f>Inventaire!BR64+Inventaire!BR181</f>
        <v>0</v>
      </c>
      <c r="C92" s="18" t="str">
        <f>IF(B92&gt;=1,"OUI","NON")</f>
        <v>NON</v>
      </c>
      <c r="D92" s="18">
        <f>Inventaire!BS64+Inventaire!BS181</f>
        <v>0</v>
      </c>
      <c r="E92" s="18" t="str">
        <f>IF(D92&gt;=1,"OUI","NON")</f>
        <v>NON</v>
      </c>
    </row>
    <row r="93" spans="1:8" ht="21.75" customHeight="1" thickBot="1" x14ac:dyDescent="0.25">
      <c r="A93" s="43" t="s">
        <v>131</v>
      </c>
      <c r="B93" s="18">
        <f>Inventaire!BT64+Inventaire!BT181</f>
        <v>0</v>
      </c>
      <c r="C93" s="18" t="str">
        <f t="shared" ref="C93:C94" si="5">IF(B93&gt;=1,"OUI","NON")</f>
        <v>NON</v>
      </c>
      <c r="D93" s="18">
        <f>Inventaire!BU64+Inventaire!BU181</f>
        <v>0</v>
      </c>
      <c r="E93" s="18" t="str">
        <f t="shared" ref="E93:E94" si="6">IF(D93&gt;=1,"OUI","NON")</f>
        <v>NON</v>
      </c>
    </row>
    <row r="94" spans="1:8" ht="20.25" customHeight="1" thickBot="1" x14ac:dyDescent="0.25">
      <c r="A94" s="43" t="s">
        <v>132</v>
      </c>
      <c r="B94" s="18">
        <f>Inventaire!BV64+Inventaire!BV181</f>
        <v>0</v>
      </c>
      <c r="C94" s="18" t="str">
        <f t="shared" si="5"/>
        <v>NON</v>
      </c>
      <c r="D94" s="18">
        <f>Inventaire!BW64+Inventaire!BW181</f>
        <v>0</v>
      </c>
      <c r="E94" s="18" t="str">
        <f t="shared" si="6"/>
        <v>NON</v>
      </c>
    </row>
  </sheetData>
  <sheetProtection algorithmName="SHA-512" hashValue="AvTTxKsheKggEtvXJXyP/z6Hi+bWrEwqEk0HeslfTETJJY9EbzluItFUkTcI/Qrz3PP8BZ/NDlcl7a8b/JJr8w==" saltValue="I6A4LIH5LXGxsXvBEC4gYQ==" spinCount="100000" sheet="1" objects="1" scenarios="1"/>
  <mergeCells count="1">
    <mergeCell ref="B2:E2"/>
  </mergeCells>
  <pageMargins left="0.51181102362204722" right="0.51181102362204722" top="0.55118110236220474" bottom="0.55118110236220474" header="0.31496062992125984" footer="0.31496062992125984"/>
  <pageSetup paperSize="9" scale="55" orientation="portrait" r:id="rId1"/>
  <headerFooter>
    <oddFooter>&amp;C&amp;P/&amp;N</oddFooter>
  </headerFooter>
  <rowBreaks count="1" manualBreakCount="1">
    <brk id="5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workbookViewId="0"/>
  </sheetViews>
  <sheetFormatPr defaultColWidth="11.42578125" defaultRowHeight="12.75" x14ac:dyDescent="0.2"/>
  <cols>
    <col min="1" max="1" width="35.5703125" customWidth="1"/>
    <col min="2" max="2" width="28.7109375" customWidth="1"/>
    <col min="4" max="4" width="19.85546875" customWidth="1"/>
    <col min="5" max="5" width="56.42578125" customWidth="1"/>
  </cols>
  <sheetData>
    <row r="1" spans="1:15" x14ac:dyDescent="0.2">
      <c r="A1" s="1" t="s">
        <v>417</v>
      </c>
    </row>
    <row r="2" spans="1:15" ht="26.25" customHeight="1" x14ac:dyDescent="0.2">
      <c r="A2" s="236" t="s">
        <v>440</v>
      </c>
      <c r="B2" s="236"/>
      <c r="C2" s="237"/>
      <c r="D2" s="237"/>
      <c r="E2" s="237"/>
      <c r="F2" s="51"/>
      <c r="G2" s="51"/>
      <c r="H2" s="51"/>
      <c r="I2" s="51"/>
      <c r="J2" s="51"/>
      <c r="K2" s="51"/>
      <c r="L2" s="51"/>
      <c r="M2" s="51"/>
      <c r="N2" s="51"/>
      <c r="O2" s="51"/>
    </row>
    <row r="3" spans="1:15" x14ac:dyDescent="0.2">
      <c r="A3" s="54"/>
      <c r="B3" s="54"/>
      <c r="C3" s="54"/>
      <c r="D3" s="54"/>
      <c r="E3" s="54"/>
      <c r="F3" s="54"/>
      <c r="G3" s="54"/>
      <c r="H3" s="54"/>
      <c r="I3" s="54"/>
      <c r="J3" s="54"/>
      <c r="K3" s="54"/>
      <c r="L3" s="54"/>
      <c r="M3" s="54"/>
      <c r="N3" s="54"/>
      <c r="O3" s="54"/>
    </row>
    <row r="4" spans="1:15" ht="64.5" thickBot="1" x14ac:dyDescent="0.25">
      <c r="A4" s="59" t="s">
        <v>144</v>
      </c>
      <c r="B4" s="59" t="s">
        <v>229</v>
      </c>
      <c r="C4" s="59" t="s">
        <v>145</v>
      </c>
      <c r="D4" s="60" t="s">
        <v>441</v>
      </c>
      <c r="E4" s="59" t="s">
        <v>146</v>
      </c>
    </row>
    <row r="5" spans="1:15" x14ac:dyDescent="0.2">
      <c r="A5" s="240" t="s">
        <v>147</v>
      </c>
      <c r="B5" s="61" t="s">
        <v>240</v>
      </c>
      <c r="C5" s="112" t="s">
        <v>148</v>
      </c>
      <c r="D5" s="113" t="s">
        <v>149</v>
      </c>
      <c r="E5" s="62" t="s">
        <v>150</v>
      </c>
    </row>
    <row r="6" spans="1:15" x14ac:dyDescent="0.2">
      <c r="A6" s="241"/>
      <c r="B6" s="56" t="s">
        <v>241</v>
      </c>
      <c r="C6" s="114" t="s">
        <v>151</v>
      </c>
      <c r="D6" s="115" t="s">
        <v>149</v>
      </c>
      <c r="E6" s="63" t="s">
        <v>152</v>
      </c>
    </row>
    <row r="7" spans="1:15" x14ac:dyDescent="0.2">
      <c r="A7" s="241"/>
      <c r="B7" s="56" t="s">
        <v>242</v>
      </c>
      <c r="C7" s="114" t="s">
        <v>153</v>
      </c>
      <c r="D7" s="115" t="s">
        <v>149</v>
      </c>
      <c r="E7" s="63" t="s">
        <v>154</v>
      </c>
    </row>
    <row r="8" spans="1:15" x14ac:dyDescent="0.2">
      <c r="A8" s="241"/>
      <c r="B8" s="56" t="s">
        <v>243</v>
      </c>
      <c r="C8" s="114" t="s">
        <v>155</v>
      </c>
      <c r="D8" s="115" t="s">
        <v>149</v>
      </c>
      <c r="E8" s="63" t="s">
        <v>156</v>
      </c>
    </row>
    <row r="9" spans="1:15" x14ac:dyDescent="0.2">
      <c r="A9" s="241"/>
      <c r="B9" s="56" t="s">
        <v>336</v>
      </c>
      <c r="C9" s="114" t="s">
        <v>157</v>
      </c>
      <c r="D9" s="115" t="s">
        <v>37</v>
      </c>
      <c r="E9" s="63" t="s">
        <v>158</v>
      </c>
    </row>
    <row r="10" spans="1:15" ht="13.5" thickBot="1" x14ac:dyDescent="0.25">
      <c r="A10" s="242"/>
      <c r="B10" s="64" t="s">
        <v>244</v>
      </c>
      <c r="C10" s="116" t="s">
        <v>245</v>
      </c>
      <c r="D10" s="117" t="s">
        <v>149</v>
      </c>
      <c r="E10" s="65" t="s">
        <v>159</v>
      </c>
    </row>
    <row r="11" spans="1:15" x14ac:dyDescent="0.2">
      <c r="A11" s="240" t="s">
        <v>160</v>
      </c>
      <c r="B11" s="61" t="s">
        <v>246</v>
      </c>
      <c r="C11" s="118" t="s">
        <v>161</v>
      </c>
      <c r="D11" s="113" t="s">
        <v>27</v>
      </c>
      <c r="E11" s="62" t="s">
        <v>162</v>
      </c>
    </row>
    <row r="12" spans="1:15" ht="13.5" thickBot="1" x14ac:dyDescent="0.25">
      <c r="A12" s="242"/>
      <c r="B12" s="64" t="s">
        <v>247</v>
      </c>
      <c r="C12" s="116" t="s">
        <v>163</v>
      </c>
      <c r="D12" s="117" t="s">
        <v>27</v>
      </c>
      <c r="E12" s="65" t="s">
        <v>164</v>
      </c>
    </row>
    <row r="13" spans="1:15" x14ac:dyDescent="0.2">
      <c r="A13" s="233" t="s">
        <v>342</v>
      </c>
      <c r="B13" s="103" t="s">
        <v>345</v>
      </c>
      <c r="C13" s="104" t="s">
        <v>343</v>
      </c>
      <c r="D13" s="103" t="s">
        <v>176</v>
      </c>
      <c r="E13" s="105" t="s">
        <v>344</v>
      </c>
    </row>
    <row r="14" spans="1:15" ht="26.25" thickBot="1" x14ac:dyDescent="0.25">
      <c r="A14" s="234"/>
      <c r="B14" s="106" t="s">
        <v>346</v>
      </c>
      <c r="C14" s="106" t="s">
        <v>347</v>
      </c>
      <c r="D14" s="106" t="s">
        <v>176</v>
      </c>
      <c r="E14" s="107" t="s">
        <v>348</v>
      </c>
    </row>
    <row r="15" spans="1:15" x14ac:dyDescent="0.2">
      <c r="A15" s="243" t="s">
        <v>165</v>
      </c>
      <c r="B15" s="66" t="s">
        <v>246</v>
      </c>
      <c r="C15" s="118" t="s">
        <v>166</v>
      </c>
      <c r="D15" s="113" t="s">
        <v>167</v>
      </c>
      <c r="E15" s="62" t="s">
        <v>168</v>
      </c>
    </row>
    <row r="16" spans="1:15" ht="13.5" thickBot="1" x14ac:dyDescent="0.25">
      <c r="A16" s="232"/>
      <c r="B16" s="67" t="s">
        <v>247</v>
      </c>
      <c r="C16" s="116" t="s">
        <v>169</v>
      </c>
      <c r="D16" s="117" t="s">
        <v>167</v>
      </c>
      <c r="E16" s="65" t="s">
        <v>170</v>
      </c>
    </row>
    <row r="17" spans="1:5" ht="13.5" thickBot="1" x14ac:dyDescent="0.25">
      <c r="A17" s="68" t="s">
        <v>171</v>
      </c>
      <c r="B17" s="69" t="s">
        <v>246</v>
      </c>
      <c r="C17" s="119" t="s">
        <v>172</v>
      </c>
      <c r="D17" s="119" t="s">
        <v>25</v>
      </c>
      <c r="E17" s="70" t="s">
        <v>173</v>
      </c>
    </row>
    <row r="18" spans="1:5" ht="38.25" x14ac:dyDescent="0.2">
      <c r="A18" s="231" t="s">
        <v>174</v>
      </c>
      <c r="B18" s="71" t="s">
        <v>248</v>
      </c>
      <c r="C18" s="72" t="s">
        <v>175</v>
      </c>
      <c r="D18" s="73" t="s">
        <v>176</v>
      </c>
      <c r="E18" s="74" t="s">
        <v>177</v>
      </c>
    </row>
    <row r="19" spans="1:5" ht="26.25" thickBot="1" x14ac:dyDescent="0.25">
      <c r="A19" s="232"/>
      <c r="B19" s="67" t="s">
        <v>249</v>
      </c>
      <c r="C19" s="75" t="s">
        <v>178</v>
      </c>
      <c r="D19" s="76" t="s">
        <v>176</v>
      </c>
      <c r="E19" s="77" t="s">
        <v>179</v>
      </c>
    </row>
    <row r="20" spans="1:5" ht="12.75" customHeight="1" x14ac:dyDescent="0.2">
      <c r="A20" s="231" t="s">
        <v>180</v>
      </c>
      <c r="B20" s="71" t="s">
        <v>246</v>
      </c>
      <c r="C20" s="118" t="s">
        <v>181</v>
      </c>
      <c r="D20" s="113" t="s">
        <v>28</v>
      </c>
      <c r="E20" s="74" t="s">
        <v>182</v>
      </c>
    </row>
    <row r="21" spans="1:5" x14ac:dyDescent="0.2">
      <c r="A21" s="235"/>
      <c r="B21" s="58" t="s">
        <v>247</v>
      </c>
      <c r="C21" s="114" t="s">
        <v>183</v>
      </c>
      <c r="D21" s="115" t="s">
        <v>184</v>
      </c>
      <c r="E21" s="78" t="s">
        <v>185</v>
      </c>
    </row>
    <row r="22" spans="1:5" ht="13.5" thickBot="1" x14ac:dyDescent="0.25">
      <c r="A22" s="232"/>
      <c r="B22" s="67" t="s">
        <v>230</v>
      </c>
      <c r="C22" s="116" t="s">
        <v>186</v>
      </c>
      <c r="D22" s="117" t="s">
        <v>184</v>
      </c>
      <c r="E22" s="77" t="s">
        <v>187</v>
      </c>
    </row>
    <row r="23" spans="1:5" ht="26.25" thickBot="1" x14ac:dyDescent="0.25">
      <c r="A23" s="79" t="s">
        <v>188</v>
      </c>
      <c r="B23" s="80" t="s">
        <v>250</v>
      </c>
      <c r="C23" s="81" t="s">
        <v>189</v>
      </c>
      <c r="D23" s="82" t="s">
        <v>176</v>
      </c>
      <c r="E23" s="83" t="s">
        <v>190</v>
      </c>
    </row>
    <row r="24" spans="1:5" ht="12.75" customHeight="1" x14ac:dyDescent="0.2">
      <c r="A24" s="231" t="s">
        <v>213</v>
      </c>
      <c r="B24" s="71" t="s">
        <v>251</v>
      </c>
      <c r="C24" s="118" t="s">
        <v>191</v>
      </c>
      <c r="D24" s="113" t="s">
        <v>42</v>
      </c>
      <c r="E24" s="74" t="s">
        <v>192</v>
      </c>
    </row>
    <row r="25" spans="1:5" ht="25.5" x14ac:dyDescent="0.2">
      <c r="A25" s="235"/>
      <c r="B25" s="58" t="s">
        <v>252</v>
      </c>
      <c r="C25" s="114" t="s">
        <v>193</v>
      </c>
      <c r="D25" s="115" t="s">
        <v>42</v>
      </c>
      <c r="E25" s="78" t="s">
        <v>349</v>
      </c>
    </row>
    <row r="26" spans="1:5" ht="26.25" thickBot="1" x14ac:dyDescent="0.25">
      <c r="A26" s="232"/>
      <c r="B26" s="67" t="s">
        <v>253</v>
      </c>
      <c r="C26" s="116" t="s">
        <v>194</v>
      </c>
      <c r="D26" s="117" t="s">
        <v>43</v>
      </c>
      <c r="E26" s="77" t="s">
        <v>351</v>
      </c>
    </row>
    <row r="27" spans="1:5" ht="26.25" thickBot="1" x14ac:dyDescent="0.25">
      <c r="A27" s="79" t="s">
        <v>195</v>
      </c>
      <c r="B27" s="80" t="s">
        <v>246</v>
      </c>
      <c r="C27" s="120" t="s">
        <v>196</v>
      </c>
      <c r="D27" s="120" t="s">
        <v>44</v>
      </c>
      <c r="E27" s="83" t="s">
        <v>197</v>
      </c>
    </row>
    <row r="28" spans="1:5" x14ac:dyDescent="0.2">
      <c r="A28" s="231" t="s">
        <v>198</v>
      </c>
      <c r="B28" s="71" t="s">
        <v>246</v>
      </c>
      <c r="C28" s="72" t="s">
        <v>199</v>
      </c>
      <c r="D28" s="73" t="s">
        <v>176</v>
      </c>
      <c r="E28" s="74" t="s">
        <v>200</v>
      </c>
    </row>
    <row r="29" spans="1:5" ht="13.5" thickBot="1" x14ac:dyDescent="0.25">
      <c r="A29" s="232"/>
      <c r="B29" s="67" t="s">
        <v>247</v>
      </c>
      <c r="C29" s="75" t="s">
        <v>201</v>
      </c>
      <c r="D29" s="76" t="s">
        <v>176</v>
      </c>
      <c r="E29" s="77" t="s">
        <v>202</v>
      </c>
    </row>
    <row r="30" spans="1:5" ht="25.5" x14ac:dyDescent="0.2">
      <c r="A30" s="231" t="s">
        <v>203</v>
      </c>
      <c r="B30" s="71" t="s">
        <v>246</v>
      </c>
      <c r="C30" s="61" t="s">
        <v>204</v>
      </c>
      <c r="D30" s="131" t="s">
        <v>46</v>
      </c>
      <c r="E30" s="74" t="s">
        <v>205</v>
      </c>
    </row>
    <row r="31" spans="1:5" ht="26.25" thickBot="1" x14ac:dyDescent="0.25">
      <c r="A31" s="232"/>
      <c r="B31" s="67" t="s">
        <v>254</v>
      </c>
      <c r="C31" s="75" t="s">
        <v>206</v>
      </c>
      <c r="D31" s="64" t="s">
        <v>176</v>
      </c>
      <c r="E31" s="77" t="s">
        <v>207</v>
      </c>
    </row>
    <row r="32" spans="1:5" ht="25.5" x14ac:dyDescent="0.2">
      <c r="A32" s="231" t="s">
        <v>212</v>
      </c>
      <c r="B32" s="71" t="s">
        <v>246</v>
      </c>
      <c r="C32" s="118" t="s">
        <v>208</v>
      </c>
      <c r="D32" s="113" t="s">
        <v>23</v>
      </c>
      <c r="E32" s="84" t="s">
        <v>210</v>
      </c>
    </row>
    <row r="33" spans="1:5" ht="26.25" thickBot="1" x14ac:dyDescent="0.25">
      <c r="A33" s="232"/>
      <c r="B33" s="67" t="s">
        <v>254</v>
      </c>
      <c r="C33" s="116" t="s">
        <v>209</v>
      </c>
      <c r="D33" s="117" t="s">
        <v>23</v>
      </c>
      <c r="E33" s="85" t="s">
        <v>211</v>
      </c>
    </row>
    <row r="34" spans="1:5" ht="26.25" thickBot="1" x14ac:dyDescent="0.25">
      <c r="A34" s="79" t="s">
        <v>216</v>
      </c>
      <c r="B34" s="80" t="s">
        <v>246</v>
      </c>
      <c r="C34" s="81" t="s">
        <v>214</v>
      </c>
      <c r="D34" s="86" t="s">
        <v>176</v>
      </c>
      <c r="E34" s="83" t="s">
        <v>215</v>
      </c>
    </row>
    <row r="35" spans="1:5" ht="25.5" x14ac:dyDescent="0.2">
      <c r="A35" s="231" t="s">
        <v>217</v>
      </c>
      <c r="B35" s="88" t="s">
        <v>250</v>
      </c>
      <c r="C35" s="121" t="s">
        <v>218</v>
      </c>
      <c r="D35" s="122" t="s">
        <v>222</v>
      </c>
      <c r="E35" s="84" t="s">
        <v>219</v>
      </c>
    </row>
    <row r="36" spans="1:5" x14ac:dyDescent="0.2">
      <c r="A36" s="235"/>
      <c r="B36" s="57" t="s">
        <v>230</v>
      </c>
      <c r="C36" s="123" t="s">
        <v>228</v>
      </c>
      <c r="D36" s="124" t="s">
        <v>232</v>
      </c>
      <c r="E36" s="90" t="s">
        <v>231</v>
      </c>
    </row>
    <row r="37" spans="1:5" x14ac:dyDescent="0.2">
      <c r="A37" s="235"/>
      <c r="B37" s="57" t="s">
        <v>236</v>
      </c>
      <c r="C37" s="57" t="s">
        <v>235</v>
      </c>
      <c r="D37" s="125" t="s">
        <v>176</v>
      </c>
      <c r="E37" s="90" t="s">
        <v>272</v>
      </c>
    </row>
    <row r="38" spans="1:5" ht="25.5" x14ac:dyDescent="0.2">
      <c r="A38" s="235"/>
      <c r="B38" s="87" t="s">
        <v>250</v>
      </c>
      <c r="C38" s="123" t="s">
        <v>220</v>
      </c>
      <c r="D38" s="124" t="s">
        <v>222</v>
      </c>
      <c r="E38" s="90" t="s">
        <v>221</v>
      </c>
    </row>
    <row r="39" spans="1:5" x14ac:dyDescent="0.2">
      <c r="A39" s="235"/>
      <c r="B39" s="57" t="s">
        <v>230</v>
      </c>
      <c r="C39" s="57" t="s">
        <v>233</v>
      </c>
      <c r="D39" s="56" t="s">
        <v>176</v>
      </c>
      <c r="E39" s="90" t="s">
        <v>234</v>
      </c>
    </row>
    <row r="40" spans="1:5" x14ac:dyDescent="0.2">
      <c r="A40" s="235"/>
      <c r="B40" s="57" t="s">
        <v>236</v>
      </c>
      <c r="C40" s="57" t="s">
        <v>237</v>
      </c>
      <c r="D40" s="125" t="s">
        <v>176</v>
      </c>
      <c r="E40" s="90" t="s">
        <v>238</v>
      </c>
    </row>
    <row r="41" spans="1:5" ht="25.5" x14ac:dyDescent="0.2">
      <c r="A41" s="235"/>
      <c r="B41" s="87" t="s">
        <v>250</v>
      </c>
      <c r="C41" s="123" t="s">
        <v>223</v>
      </c>
      <c r="D41" s="124" t="s">
        <v>222</v>
      </c>
      <c r="E41" s="90" t="s">
        <v>226</v>
      </c>
    </row>
    <row r="42" spans="1:5" x14ac:dyDescent="0.2">
      <c r="A42" s="235"/>
      <c r="B42" s="57" t="s">
        <v>230</v>
      </c>
      <c r="C42" s="123" t="s">
        <v>225</v>
      </c>
      <c r="D42" s="124" t="s">
        <v>224</v>
      </c>
      <c r="E42" s="90" t="s">
        <v>227</v>
      </c>
    </row>
    <row r="43" spans="1:5" ht="13.5" thickBot="1" x14ac:dyDescent="0.25">
      <c r="A43" s="232"/>
      <c r="B43" s="91" t="s">
        <v>236</v>
      </c>
      <c r="C43" s="91" t="s">
        <v>239</v>
      </c>
      <c r="D43" s="64" t="s">
        <v>176</v>
      </c>
      <c r="E43" s="85" t="s">
        <v>276</v>
      </c>
    </row>
    <row r="44" spans="1:5" x14ac:dyDescent="0.2">
      <c r="A44" s="231" t="s">
        <v>255</v>
      </c>
      <c r="B44" s="71" t="s">
        <v>256</v>
      </c>
      <c r="C44" s="71" t="s">
        <v>257</v>
      </c>
      <c r="D44" s="89" t="s">
        <v>176</v>
      </c>
      <c r="E44" s="84" t="s">
        <v>258</v>
      </c>
    </row>
    <row r="45" spans="1:5" ht="13.5" thickBot="1" x14ac:dyDescent="0.25">
      <c r="A45" s="232"/>
      <c r="B45" s="92" t="s">
        <v>247</v>
      </c>
      <c r="C45" s="92" t="s">
        <v>259</v>
      </c>
      <c r="D45" s="64" t="s">
        <v>176</v>
      </c>
      <c r="E45" s="85" t="s">
        <v>267</v>
      </c>
    </row>
    <row r="46" spans="1:5" x14ac:dyDescent="0.2">
      <c r="A46" s="231" t="s">
        <v>260</v>
      </c>
      <c r="B46" s="93" t="s">
        <v>246</v>
      </c>
      <c r="C46" s="93" t="s">
        <v>261</v>
      </c>
      <c r="D46" s="89" t="s">
        <v>176</v>
      </c>
      <c r="E46" s="84" t="s">
        <v>262</v>
      </c>
    </row>
    <row r="47" spans="1:5" ht="13.5" thickBot="1" x14ac:dyDescent="0.25">
      <c r="A47" s="232"/>
      <c r="B47" s="91" t="s">
        <v>247</v>
      </c>
      <c r="C47" s="91" t="s">
        <v>263</v>
      </c>
      <c r="D47" s="64" t="s">
        <v>176</v>
      </c>
      <c r="E47" s="85" t="s">
        <v>264</v>
      </c>
    </row>
    <row r="48" spans="1:5" ht="38.25" x14ac:dyDescent="0.2">
      <c r="A48" s="231" t="s">
        <v>265</v>
      </c>
      <c r="B48" s="88" t="s">
        <v>269</v>
      </c>
      <c r="C48" s="93" t="s">
        <v>266</v>
      </c>
      <c r="D48" s="89" t="s">
        <v>176</v>
      </c>
      <c r="E48" s="74" t="s">
        <v>268</v>
      </c>
    </row>
    <row r="49" spans="1:5" ht="39" thickBot="1" x14ac:dyDescent="0.25">
      <c r="A49" s="232"/>
      <c r="B49" s="94" t="s">
        <v>270</v>
      </c>
      <c r="C49" s="91" t="s">
        <v>271</v>
      </c>
      <c r="D49" s="64" t="s">
        <v>176</v>
      </c>
      <c r="E49" s="77" t="s">
        <v>273</v>
      </c>
    </row>
    <row r="50" spans="1:5" ht="38.25" x14ac:dyDescent="0.2">
      <c r="A50" s="231" t="s">
        <v>274</v>
      </c>
      <c r="B50" s="72" t="s">
        <v>275</v>
      </c>
      <c r="C50" s="72" t="s">
        <v>277</v>
      </c>
      <c r="D50" s="73" t="s">
        <v>176</v>
      </c>
      <c r="E50" s="74" t="s">
        <v>278</v>
      </c>
    </row>
    <row r="51" spans="1:5" ht="39" thickBot="1" x14ac:dyDescent="0.25">
      <c r="A51" s="232"/>
      <c r="B51" s="75" t="s">
        <v>247</v>
      </c>
      <c r="C51" s="75" t="s">
        <v>279</v>
      </c>
      <c r="D51" s="76" t="s">
        <v>176</v>
      </c>
      <c r="E51" s="77" t="s">
        <v>280</v>
      </c>
    </row>
    <row r="52" spans="1:5" ht="38.25" x14ac:dyDescent="0.2">
      <c r="A52" s="231" t="s">
        <v>281</v>
      </c>
      <c r="B52" s="72" t="s">
        <v>275</v>
      </c>
      <c r="C52" s="72" t="s">
        <v>282</v>
      </c>
      <c r="D52" s="89" t="s">
        <v>176</v>
      </c>
      <c r="E52" s="84" t="s">
        <v>283</v>
      </c>
    </row>
    <row r="53" spans="1:5" ht="39" thickBot="1" x14ac:dyDescent="0.25">
      <c r="A53" s="232"/>
      <c r="B53" s="75" t="s">
        <v>247</v>
      </c>
      <c r="C53" s="75" t="s">
        <v>284</v>
      </c>
      <c r="D53" s="64" t="s">
        <v>176</v>
      </c>
      <c r="E53" s="77" t="s">
        <v>285</v>
      </c>
    </row>
    <row r="54" spans="1:5" ht="38.25" x14ac:dyDescent="0.2">
      <c r="A54" s="231" t="s">
        <v>293</v>
      </c>
      <c r="B54" s="72" t="s">
        <v>275</v>
      </c>
      <c r="C54" s="72" t="s">
        <v>286</v>
      </c>
      <c r="D54" s="89" t="s">
        <v>176</v>
      </c>
      <c r="E54" s="74" t="s">
        <v>287</v>
      </c>
    </row>
    <row r="55" spans="1:5" ht="51" x14ac:dyDescent="0.2">
      <c r="A55" s="235"/>
      <c r="B55" s="55" t="s">
        <v>247</v>
      </c>
      <c r="C55" s="55" t="s">
        <v>288</v>
      </c>
      <c r="D55" s="56" t="s">
        <v>176</v>
      </c>
      <c r="E55" s="78" t="s">
        <v>289</v>
      </c>
    </row>
    <row r="56" spans="1:5" ht="26.25" thickBot="1" x14ac:dyDescent="0.25">
      <c r="A56" s="232"/>
      <c r="B56" s="95" t="s">
        <v>290</v>
      </c>
      <c r="C56" s="75" t="s">
        <v>291</v>
      </c>
      <c r="D56" s="64" t="s">
        <v>176</v>
      </c>
      <c r="E56" s="77" t="s">
        <v>292</v>
      </c>
    </row>
    <row r="57" spans="1:5" ht="51" x14ac:dyDescent="0.2">
      <c r="A57" s="231" t="s">
        <v>294</v>
      </c>
      <c r="B57" s="72" t="s">
        <v>246</v>
      </c>
      <c r="C57" s="126" t="s">
        <v>295</v>
      </c>
      <c r="D57" s="122" t="s">
        <v>297</v>
      </c>
      <c r="E57" s="74" t="s">
        <v>296</v>
      </c>
    </row>
    <row r="58" spans="1:5" ht="51" x14ac:dyDescent="0.2">
      <c r="A58" s="235"/>
      <c r="B58" s="57" t="s">
        <v>247</v>
      </c>
      <c r="C58" s="57" t="s">
        <v>298</v>
      </c>
      <c r="D58" s="56" t="s">
        <v>176</v>
      </c>
      <c r="E58" s="90" t="s">
        <v>299</v>
      </c>
    </row>
    <row r="59" spans="1:5" x14ac:dyDescent="0.2">
      <c r="A59" s="235"/>
      <c r="B59" s="57" t="s">
        <v>230</v>
      </c>
      <c r="C59" s="57" t="s">
        <v>300</v>
      </c>
      <c r="D59" s="56" t="s">
        <v>176</v>
      </c>
      <c r="E59" s="90" t="s">
        <v>302</v>
      </c>
    </row>
    <row r="60" spans="1:5" ht="13.5" thickBot="1" x14ac:dyDescent="0.25">
      <c r="A60" s="232"/>
      <c r="B60" s="91" t="s">
        <v>230</v>
      </c>
      <c r="C60" s="91" t="s">
        <v>301</v>
      </c>
      <c r="D60" s="64" t="s">
        <v>176</v>
      </c>
      <c r="E60" s="85" t="s">
        <v>306</v>
      </c>
    </row>
    <row r="61" spans="1:5" ht="63.75" x14ac:dyDescent="0.2">
      <c r="A61" s="231" t="s">
        <v>303</v>
      </c>
      <c r="B61" s="93" t="s">
        <v>246</v>
      </c>
      <c r="C61" s="93" t="s">
        <v>304</v>
      </c>
      <c r="D61" s="89" t="s">
        <v>176</v>
      </c>
      <c r="E61" s="84" t="s">
        <v>305</v>
      </c>
    </row>
    <row r="62" spans="1:5" ht="64.5" thickBot="1" x14ac:dyDescent="0.25">
      <c r="A62" s="232"/>
      <c r="B62" s="91" t="s">
        <v>247</v>
      </c>
      <c r="C62" s="91" t="s">
        <v>307</v>
      </c>
      <c r="D62" s="64" t="s">
        <v>176</v>
      </c>
      <c r="E62" s="85" t="s">
        <v>308</v>
      </c>
    </row>
    <row r="63" spans="1:5" ht="26.25" thickBot="1" x14ac:dyDescent="0.25">
      <c r="A63" s="96" t="s">
        <v>309</v>
      </c>
      <c r="B63" s="81" t="s">
        <v>246</v>
      </c>
      <c r="C63" s="81" t="s">
        <v>310</v>
      </c>
      <c r="D63" s="86" t="s">
        <v>176</v>
      </c>
      <c r="E63" s="83" t="s">
        <v>311</v>
      </c>
    </row>
    <row r="64" spans="1:5" x14ac:dyDescent="0.2">
      <c r="A64" s="231" t="s">
        <v>316</v>
      </c>
      <c r="B64" s="72" t="s">
        <v>312</v>
      </c>
      <c r="C64" s="127" t="s">
        <v>313</v>
      </c>
      <c r="D64" s="128" t="s">
        <v>24</v>
      </c>
      <c r="E64" s="74" t="s">
        <v>314</v>
      </c>
    </row>
    <row r="65" spans="1:5" ht="26.25" thickBot="1" x14ac:dyDescent="0.25">
      <c r="A65" s="232"/>
      <c r="B65" s="97" t="s">
        <v>318</v>
      </c>
      <c r="C65" s="129" t="s">
        <v>317</v>
      </c>
      <c r="D65" s="130" t="s">
        <v>24</v>
      </c>
      <c r="E65" s="98" t="s">
        <v>319</v>
      </c>
    </row>
    <row r="66" spans="1:5" ht="25.5" x14ac:dyDescent="0.2">
      <c r="A66" s="231" t="s">
        <v>315</v>
      </c>
      <c r="B66" s="72" t="s">
        <v>320</v>
      </c>
      <c r="C66" s="127" t="s">
        <v>321</v>
      </c>
      <c r="D66" s="128" t="s">
        <v>26</v>
      </c>
      <c r="E66" s="74" t="s">
        <v>322</v>
      </c>
    </row>
    <row r="67" spans="1:5" ht="25.5" x14ac:dyDescent="0.2">
      <c r="A67" s="235"/>
      <c r="B67" s="55" t="s">
        <v>323</v>
      </c>
      <c r="C67" s="55" t="s">
        <v>324</v>
      </c>
      <c r="D67" s="56" t="s">
        <v>176</v>
      </c>
      <c r="E67" s="78" t="s">
        <v>325</v>
      </c>
    </row>
    <row r="68" spans="1:5" ht="26.25" thickBot="1" x14ac:dyDescent="0.25">
      <c r="A68" s="232"/>
      <c r="B68" s="75" t="s">
        <v>326</v>
      </c>
      <c r="C68" s="75" t="s">
        <v>327</v>
      </c>
      <c r="D68" s="64" t="s">
        <v>176</v>
      </c>
      <c r="E68" s="77" t="s">
        <v>328</v>
      </c>
    </row>
    <row r="69" spans="1:5" ht="26.25" thickBot="1" x14ac:dyDescent="0.25">
      <c r="A69" s="79" t="s">
        <v>329</v>
      </c>
      <c r="B69" s="81" t="s">
        <v>176</v>
      </c>
      <c r="C69" s="81" t="s">
        <v>330</v>
      </c>
      <c r="D69" s="86" t="s">
        <v>176</v>
      </c>
      <c r="E69" s="83" t="s">
        <v>331</v>
      </c>
    </row>
    <row r="70" spans="1:5" ht="25.5" x14ac:dyDescent="0.2">
      <c r="A70" s="231" t="s">
        <v>337</v>
      </c>
      <c r="B70" s="72" t="s">
        <v>176</v>
      </c>
      <c r="C70" s="61" t="s">
        <v>338</v>
      </c>
      <c r="D70" s="131" t="s">
        <v>45</v>
      </c>
      <c r="E70" s="74" t="s">
        <v>340</v>
      </c>
    </row>
    <row r="71" spans="1:5" ht="26.25" thickBot="1" x14ac:dyDescent="0.25">
      <c r="A71" s="232"/>
      <c r="B71" s="75" t="s">
        <v>176</v>
      </c>
      <c r="C71" s="132" t="s">
        <v>339</v>
      </c>
      <c r="D71" s="133" t="s">
        <v>47</v>
      </c>
      <c r="E71" s="77" t="s">
        <v>341</v>
      </c>
    </row>
    <row r="72" spans="1:5" x14ac:dyDescent="0.2">
      <c r="A72" s="99"/>
      <c r="B72" s="100"/>
      <c r="C72" s="100"/>
      <c r="D72" s="38"/>
      <c r="E72" s="101"/>
    </row>
    <row r="73" spans="1:5" x14ac:dyDescent="0.2">
      <c r="A73" s="102" t="s">
        <v>332</v>
      </c>
    </row>
    <row r="74" spans="1:5" ht="48" customHeight="1" x14ac:dyDescent="0.2">
      <c r="A74" s="238" t="s">
        <v>333</v>
      </c>
      <c r="B74" s="238"/>
      <c r="C74" s="238"/>
      <c r="D74" s="238"/>
      <c r="E74" s="238"/>
    </row>
    <row r="75" spans="1:5" ht="41.25" customHeight="1" x14ac:dyDescent="0.2">
      <c r="A75" s="230" t="s">
        <v>334</v>
      </c>
      <c r="B75" s="230"/>
      <c r="C75" s="230"/>
      <c r="D75" s="230"/>
      <c r="E75" s="230"/>
    </row>
    <row r="77" spans="1:5" ht="28.5" customHeight="1" x14ac:dyDescent="0.2">
      <c r="A77" s="230" t="s">
        <v>335</v>
      </c>
      <c r="B77" s="230"/>
      <c r="C77" s="230"/>
      <c r="D77" s="230"/>
      <c r="E77" s="230"/>
    </row>
    <row r="78" spans="1:5" x14ac:dyDescent="0.2">
      <c r="A78" s="51"/>
      <c r="B78" s="51"/>
      <c r="C78" s="51"/>
      <c r="D78" s="51"/>
      <c r="E78" s="51"/>
    </row>
    <row r="79" spans="1:5" x14ac:dyDescent="0.2">
      <c r="A79" s="244" t="s">
        <v>350</v>
      </c>
      <c r="B79" s="244"/>
      <c r="C79" s="244"/>
      <c r="D79" s="244"/>
      <c r="E79" s="244"/>
    </row>
    <row r="81" spans="1:15" x14ac:dyDescent="0.2">
      <c r="A81" s="52" t="s">
        <v>142</v>
      </c>
      <c r="B81" s="52"/>
      <c r="D81" s="53"/>
      <c r="E81" s="53"/>
      <c r="F81" s="51"/>
      <c r="G81" s="51"/>
      <c r="H81" s="51"/>
      <c r="I81" s="51"/>
      <c r="J81" s="51"/>
      <c r="K81" s="51"/>
      <c r="L81" s="51"/>
      <c r="M81" s="51"/>
      <c r="N81" s="51"/>
      <c r="O81" s="51"/>
    </row>
    <row r="82" spans="1:15" ht="28.5" customHeight="1" x14ac:dyDescent="0.2">
      <c r="A82" s="238" t="s">
        <v>143</v>
      </c>
      <c r="B82" s="238"/>
      <c r="C82" s="239"/>
      <c r="D82" s="239"/>
      <c r="E82" s="239"/>
      <c r="F82" s="51"/>
      <c r="G82" s="51"/>
      <c r="H82" s="51"/>
      <c r="I82" s="51"/>
      <c r="J82" s="51"/>
      <c r="K82" s="51"/>
      <c r="L82" s="51"/>
      <c r="M82" s="51"/>
      <c r="N82" s="51"/>
      <c r="O82" s="51"/>
    </row>
    <row r="84" spans="1:15" x14ac:dyDescent="0.2">
      <c r="A84" s="108" t="s">
        <v>428</v>
      </c>
    </row>
    <row r="85" spans="1:15" x14ac:dyDescent="0.2">
      <c r="A85" s="108"/>
    </row>
    <row r="86" spans="1:15" x14ac:dyDescent="0.2">
      <c r="A86" s="109"/>
      <c r="B86" t="s">
        <v>429</v>
      </c>
    </row>
    <row r="88" spans="1:15" x14ac:dyDescent="0.2">
      <c r="A88" s="110"/>
      <c r="B88" t="s">
        <v>430</v>
      </c>
    </row>
    <row r="90" spans="1:15" x14ac:dyDescent="0.2">
      <c r="A90" s="111"/>
      <c r="B90" t="s">
        <v>431</v>
      </c>
    </row>
  </sheetData>
  <sheetProtection algorithmName="SHA-512" hashValue="PZgMvD9ane/P/BHFez4Aak2l1gg4fzsOcjT2TrChdDUEhWAAgbpxaGNDdkwpTNnTONqXJxFqIQJMDQ6R9YOCbw==" saltValue="ur6mU4r+JQ5UwbeG3UbB+g==" spinCount="100000" sheet="1" objects="1" scenarios="1"/>
  <mergeCells count="28">
    <mergeCell ref="A2:E2"/>
    <mergeCell ref="A82:E82"/>
    <mergeCell ref="A5:A10"/>
    <mergeCell ref="A11:A12"/>
    <mergeCell ref="A15:A16"/>
    <mergeCell ref="A18:A19"/>
    <mergeCell ref="A79:E79"/>
    <mergeCell ref="A50:A51"/>
    <mergeCell ref="A52:A53"/>
    <mergeCell ref="A54:A56"/>
    <mergeCell ref="A57:A60"/>
    <mergeCell ref="A61:A62"/>
    <mergeCell ref="A64:A65"/>
    <mergeCell ref="A74:E74"/>
    <mergeCell ref="A66:A68"/>
    <mergeCell ref="A75:E75"/>
    <mergeCell ref="A77:E77"/>
    <mergeCell ref="A70:A71"/>
    <mergeCell ref="A13:A14"/>
    <mergeCell ref="A20:A22"/>
    <mergeCell ref="A24:A26"/>
    <mergeCell ref="A28:A29"/>
    <mergeCell ref="A30:A31"/>
    <mergeCell ref="A32:A33"/>
    <mergeCell ref="A35:A43"/>
    <mergeCell ref="A44:A45"/>
    <mergeCell ref="A46:A47"/>
    <mergeCell ref="A48:A49"/>
  </mergeCells>
  <pageMargins left="0.51181102362204722" right="0.51181102362204722" top="0.74803149606299213" bottom="0.74803149606299213"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Inventaire</vt:lpstr>
      <vt:lpstr>Classement</vt:lpstr>
      <vt:lpstr>Phrases H</vt:lpstr>
      <vt:lpstr>AérosolsInfl3b</vt:lpstr>
      <vt:lpstr>Aérosolsinflam3a</vt:lpstr>
      <vt:lpstr>autoréactifs6a</vt:lpstr>
      <vt:lpstr>Autoréactifs6b</vt:lpstr>
      <vt:lpstr>Comburants</vt:lpstr>
      <vt:lpstr>DangE1</vt:lpstr>
      <vt:lpstr>DangE2</vt:lpstr>
      <vt:lpstr>DangEnv1</vt:lpstr>
      <vt:lpstr>DangEnv2</vt:lpstr>
      <vt:lpstr>DangH1</vt:lpstr>
      <vt:lpstr>DangH2</vt:lpstr>
      <vt:lpstr>DangH3</vt:lpstr>
      <vt:lpstr>DangO1</vt:lpstr>
      <vt:lpstr>DangO2</vt:lpstr>
      <vt:lpstr>DangO3</vt:lpstr>
      <vt:lpstr>DangP1a</vt:lpstr>
      <vt:lpstr>DangP1b</vt:lpstr>
      <vt:lpstr>DangP2</vt:lpstr>
      <vt:lpstr>DangP3a</vt:lpstr>
      <vt:lpstr>DangP3b</vt:lpstr>
      <vt:lpstr>DangP4</vt:lpstr>
      <vt:lpstr>DangP5a</vt:lpstr>
      <vt:lpstr>DangP5b</vt:lpstr>
      <vt:lpstr>DangP5c</vt:lpstr>
      <vt:lpstr>DangP6a</vt:lpstr>
      <vt:lpstr>DangP6b</vt:lpstr>
      <vt:lpstr>DangP7</vt:lpstr>
      <vt:lpstr>DangP8</vt:lpstr>
      <vt:lpstr>Explosibles1a</vt:lpstr>
      <vt:lpstr>Explosibles1b</vt:lpstr>
      <vt:lpstr>GazComburants</vt:lpstr>
      <vt:lpstr>GazInflammables</vt:lpstr>
      <vt:lpstr>LiquInfam5a</vt:lpstr>
      <vt:lpstr>LiquInflam5b</vt:lpstr>
      <vt:lpstr>LiquInflam5c</vt:lpstr>
      <vt:lpstr>Inventaire!Print_Area</vt:lpstr>
      <vt:lpstr>Inventaire!Print_Titles</vt:lpstr>
      <vt:lpstr>'Phrases H'!Print_Titles</vt:lpstr>
      <vt:lpstr>Pyrophoriques</vt:lpstr>
      <vt:lpstr>STOTSE1</vt:lpstr>
      <vt:lpstr>toxicitéaigue1</vt:lpstr>
      <vt:lpstr>Toxicitéaigue2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2017-10-04T13:51:11Z</dcterms:created>
  <dcterms:modified xsi:type="dcterms:W3CDTF">2017-10-05T08:40:25Z</dcterms:modified>
</cp:coreProperties>
</file>